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brightonac-my.sharepoint.com/personal/martin_smith_brighton_ac_uk/Documents/papers in development/magnetite trace elements/paper/"/>
    </mc:Choice>
  </mc:AlternateContent>
  <xr:revisionPtr revIDLastSave="117" documentId="8_{22AA898B-11C4-4BF6-AED7-9F2F6D3DF2FB}" xr6:coauthVersionLast="47" xr6:coauthVersionMax="47" xr10:uidLastSave="{C6B0BFB9-AB24-4724-8C23-1FDD07E42F77}"/>
  <bookViews>
    <workbookView xWindow="-120" yWindow="-120" windowWidth="29040" windowHeight="15840" activeTab="4" xr2:uid="{23F3C2E4-A145-492C-9282-667FBED6ABD3}"/>
  </bookViews>
  <sheets>
    <sheet name="Sample descriptions" sheetId="6" r:id="rId1"/>
    <sheet name="Electron Microprobe" sheetId="1" r:id="rId2"/>
    <sheet name="LA-ICPMS" sheetId="2" r:id="rId3"/>
    <sheet name="LA-ICPMS GSD" sheetId="4" r:id="rId4"/>
    <sheet name="Solution ICPM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1" l="1"/>
  <c r="AM53" i="4" l="1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AM54" i="4"/>
  <c r="AN54" i="4"/>
  <c r="AN55" i="4" s="1"/>
  <c r="AO54" i="4"/>
  <c r="AP54" i="4"/>
  <c r="AQ54" i="4"/>
  <c r="AR54" i="4"/>
  <c r="AS54" i="4"/>
  <c r="AT54" i="4"/>
  <c r="AT55" i="4" s="1"/>
  <c r="AU54" i="4"/>
  <c r="AV54" i="4"/>
  <c r="AW54" i="4"/>
  <c r="AX54" i="4"/>
  <c r="AY54" i="4"/>
  <c r="AZ54" i="4"/>
  <c r="AZ55" i="4" s="1"/>
  <c r="BA54" i="4"/>
  <c r="BB54" i="4"/>
  <c r="BC54" i="4"/>
  <c r="BD54" i="4"/>
  <c r="BE54" i="4"/>
  <c r="BF54" i="4"/>
  <c r="BF55" i="4" s="1"/>
  <c r="BG54" i="4"/>
  <c r="BH54" i="4"/>
  <c r="BI54" i="4"/>
  <c r="BJ54" i="4"/>
  <c r="BK54" i="4"/>
  <c r="BL54" i="4"/>
  <c r="BL55" i="4" s="1"/>
  <c r="BM54" i="4"/>
  <c r="BN54" i="4"/>
  <c r="BO54" i="4"/>
  <c r="BP54" i="4"/>
  <c r="BQ54" i="4"/>
  <c r="BR54" i="4"/>
  <c r="BR55" i="4" s="1"/>
  <c r="BS54" i="4"/>
  <c r="BT54" i="4"/>
  <c r="BU54" i="4"/>
  <c r="BU55" i="4" s="1"/>
  <c r="BV54" i="4"/>
  <c r="BW54" i="4"/>
  <c r="BX54" i="4"/>
  <c r="BX55" i="4" s="1"/>
  <c r="BY54" i="4"/>
  <c r="BZ54" i="4"/>
  <c r="CA54" i="4"/>
  <c r="CB54" i="4"/>
  <c r="CC54" i="4"/>
  <c r="CC55" i="4" s="1"/>
  <c r="CD54" i="4"/>
  <c r="CD55" i="4" s="1"/>
  <c r="CE54" i="4"/>
  <c r="CE55" i="4" s="1"/>
  <c r="CF54" i="4"/>
  <c r="AM55" i="4"/>
  <c r="AO55" i="4"/>
  <c r="AP55" i="4"/>
  <c r="AQ55" i="4"/>
  <c r="AS55" i="4"/>
  <c r="AU55" i="4"/>
  <c r="AV55" i="4"/>
  <c r="AW55" i="4"/>
  <c r="AY55" i="4"/>
  <c r="BA55" i="4"/>
  <c r="BB55" i="4"/>
  <c r="BC55" i="4"/>
  <c r="BE55" i="4"/>
  <c r="BG55" i="4"/>
  <c r="BH55" i="4"/>
  <c r="BI55" i="4"/>
  <c r="BK55" i="4"/>
  <c r="BM55" i="4"/>
  <c r="BN55" i="4"/>
  <c r="BO55" i="4"/>
  <c r="BQ55" i="4"/>
  <c r="BS55" i="4"/>
  <c r="BT55" i="4"/>
  <c r="BW55" i="4"/>
  <c r="BY55" i="4"/>
  <c r="BZ55" i="4"/>
  <c r="CA55" i="4"/>
  <c r="CF55" i="4"/>
  <c r="AL54" i="4"/>
  <c r="AL55" i="4" s="1"/>
  <c r="AL53" i="4"/>
  <c r="F24" i="3"/>
  <c r="F4" i="3"/>
  <c r="F25" i="3"/>
  <c r="F26" i="3"/>
  <c r="F5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6" i="3"/>
  <c r="F41" i="3"/>
  <c r="F42" i="3"/>
  <c r="F7" i="3"/>
  <c r="F43" i="3"/>
  <c r="F8" i="3"/>
  <c r="F9" i="3"/>
  <c r="F10" i="3"/>
  <c r="F11" i="3"/>
  <c r="F44" i="3"/>
  <c r="F20" i="3"/>
  <c r="F12" i="3"/>
  <c r="F21" i="3"/>
  <c r="F13" i="3"/>
  <c r="F22" i="3"/>
  <c r="F23" i="3"/>
  <c r="F14" i="3"/>
  <c r="F15" i="3"/>
  <c r="F16" i="3"/>
  <c r="F17" i="3"/>
  <c r="F18" i="3"/>
  <c r="F19" i="3"/>
  <c r="F3" i="3"/>
  <c r="CB55" i="4" l="1"/>
  <c r="BV55" i="4"/>
  <c r="BP55" i="4"/>
  <c r="BJ55" i="4"/>
  <c r="BD55" i="4"/>
  <c r="AX55" i="4"/>
  <c r="AR55" i="4"/>
  <c r="BF132" i="2"/>
  <c r="BC132" i="2"/>
  <c r="BE132" i="2" s="1"/>
  <c r="BB132" i="2"/>
  <c r="BD132" i="2" s="1"/>
  <c r="BF131" i="2"/>
  <c r="BC131" i="2"/>
  <c r="BE131" i="2" s="1"/>
  <c r="BB131" i="2"/>
  <c r="BD131" i="2" s="1"/>
  <c r="BF130" i="2"/>
  <c r="BC130" i="2"/>
  <c r="BE130" i="2" s="1"/>
  <c r="BB130" i="2"/>
  <c r="BD130" i="2" s="1"/>
  <c r="BF129" i="2"/>
  <c r="BC129" i="2"/>
  <c r="BE129" i="2" s="1"/>
  <c r="BB129" i="2"/>
  <c r="BD129" i="2" s="1"/>
  <c r="BF128" i="2"/>
  <c r="BC128" i="2"/>
  <c r="BE128" i="2" s="1"/>
  <c r="BB128" i="2"/>
  <c r="BD128" i="2" s="1"/>
  <c r="BF127" i="2"/>
  <c r="BC127" i="2"/>
  <c r="BE127" i="2" s="1"/>
  <c r="BB127" i="2"/>
  <c r="BD127" i="2" s="1"/>
  <c r="BF126" i="2"/>
  <c r="BC126" i="2"/>
  <c r="BE126" i="2" s="1"/>
  <c r="BB126" i="2"/>
  <c r="BD126" i="2" s="1"/>
  <c r="BF125" i="2"/>
  <c r="BC125" i="2"/>
  <c r="BE125" i="2" s="1"/>
  <c r="BB125" i="2"/>
  <c r="BD125" i="2" s="1"/>
  <c r="BF124" i="2"/>
  <c r="BC124" i="2"/>
  <c r="BE124" i="2" s="1"/>
  <c r="BB124" i="2"/>
  <c r="BD124" i="2" s="1"/>
  <c r="BF123" i="2"/>
  <c r="BC123" i="2"/>
  <c r="BE123" i="2" s="1"/>
  <c r="BB123" i="2"/>
  <c r="BD123" i="2" s="1"/>
  <c r="BF121" i="2"/>
  <c r="BC121" i="2"/>
  <c r="BE121" i="2" s="1"/>
  <c r="BB121" i="2"/>
  <c r="BD121" i="2" s="1"/>
  <c r="BF120" i="2"/>
  <c r="BC120" i="2"/>
  <c r="BE120" i="2" s="1"/>
  <c r="BB120" i="2"/>
  <c r="BD120" i="2" s="1"/>
  <c r="BF119" i="2"/>
  <c r="BC119" i="2"/>
  <c r="BE119" i="2" s="1"/>
  <c r="BB119" i="2"/>
  <c r="BD119" i="2" s="1"/>
  <c r="BF118" i="2"/>
  <c r="BC118" i="2"/>
  <c r="BE118" i="2" s="1"/>
  <c r="BB118" i="2"/>
  <c r="BD118" i="2" s="1"/>
  <c r="BF117" i="2"/>
  <c r="BC117" i="2"/>
  <c r="BE117" i="2" s="1"/>
  <c r="BB117" i="2"/>
  <c r="BD117" i="2" s="1"/>
  <c r="BF116" i="2"/>
  <c r="BC116" i="2"/>
  <c r="BE116" i="2" s="1"/>
  <c r="BB116" i="2"/>
  <c r="BD116" i="2" s="1"/>
  <c r="BF115" i="2"/>
  <c r="BC115" i="2"/>
  <c r="BE115" i="2" s="1"/>
  <c r="BB115" i="2"/>
  <c r="BD115" i="2" s="1"/>
  <c r="BF114" i="2"/>
  <c r="BC114" i="2"/>
  <c r="BE114" i="2" s="1"/>
  <c r="BB114" i="2"/>
  <c r="BD114" i="2" s="1"/>
  <c r="BF113" i="2"/>
  <c r="BC113" i="2"/>
  <c r="BE113" i="2" s="1"/>
  <c r="BB113" i="2"/>
  <c r="BD113" i="2" s="1"/>
  <c r="BF112" i="2"/>
  <c r="BC112" i="2"/>
  <c r="BE112" i="2" s="1"/>
  <c r="BB112" i="2"/>
  <c r="BD112" i="2" s="1"/>
  <c r="BF111" i="2"/>
  <c r="BC111" i="2"/>
  <c r="BE111" i="2" s="1"/>
  <c r="BB111" i="2"/>
  <c r="BD111" i="2" s="1"/>
  <c r="BF110" i="2"/>
  <c r="BC110" i="2"/>
  <c r="BE110" i="2" s="1"/>
  <c r="BB110" i="2"/>
  <c r="BD110" i="2" s="1"/>
  <c r="BF109" i="2"/>
  <c r="BC109" i="2"/>
  <c r="BE109" i="2" s="1"/>
  <c r="BB109" i="2"/>
  <c r="BD109" i="2" s="1"/>
  <c r="BF108" i="2"/>
  <c r="BC108" i="2"/>
  <c r="BE108" i="2" s="1"/>
  <c r="BB108" i="2"/>
  <c r="BD108" i="2" s="1"/>
  <c r="BF107" i="2"/>
  <c r="BC107" i="2"/>
  <c r="BE107" i="2" s="1"/>
  <c r="BB107" i="2"/>
  <c r="BD107" i="2" s="1"/>
  <c r="BF105" i="2"/>
  <c r="BC105" i="2"/>
  <c r="BE105" i="2" s="1"/>
  <c r="BB105" i="2"/>
  <c r="BD105" i="2" s="1"/>
  <c r="BF104" i="2"/>
  <c r="BC104" i="2"/>
  <c r="BE104" i="2" s="1"/>
  <c r="BB104" i="2"/>
  <c r="BD104" i="2" s="1"/>
  <c r="BF103" i="2"/>
  <c r="BC103" i="2"/>
  <c r="BE103" i="2" s="1"/>
  <c r="BB103" i="2"/>
  <c r="BD103" i="2" s="1"/>
  <c r="BF102" i="2"/>
  <c r="BC102" i="2"/>
  <c r="BE102" i="2" s="1"/>
  <c r="BB102" i="2"/>
  <c r="BD102" i="2" s="1"/>
  <c r="BF101" i="2"/>
  <c r="BC101" i="2"/>
  <c r="BE101" i="2" s="1"/>
  <c r="BB101" i="2"/>
  <c r="BD101" i="2" s="1"/>
  <c r="BF100" i="2"/>
  <c r="BC100" i="2"/>
  <c r="BE100" i="2" s="1"/>
  <c r="BB100" i="2"/>
  <c r="BD100" i="2" s="1"/>
  <c r="BF99" i="2"/>
  <c r="BC99" i="2"/>
  <c r="BE99" i="2" s="1"/>
  <c r="BB99" i="2"/>
  <c r="BD99" i="2" s="1"/>
  <c r="BF98" i="2"/>
  <c r="BC98" i="2"/>
  <c r="BE98" i="2" s="1"/>
  <c r="BB98" i="2"/>
  <c r="BD98" i="2" s="1"/>
  <c r="BF97" i="2"/>
  <c r="BC97" i="2"/>
  <c r="BE97" i="2" s="1"/>
  <c r="BB97" i="2"/>
  <c r="BD97" i="2" s="1"/>
  <c r="BF96" i="2"/>
  <c r="BC96" i="2"/>
  <c r="BE96" i="2" s="1"/>
  <c r="BB96" i="2"/>
  <c r="BD96" i="2" s="1"/>
  <c r="BF94" i="2"/>
  <c r="BC94" i="2"/>
  <c r="BE94" i="2" s="1"/>
  <c r="BB94" i="2"/>
  <c r="BD94" i="2" s="1"/>
  <c r="BF93" i="2"/>
  <c r="BC93" i="2"/>
  <c r="BE93" i="2" s="1"/>
  <c r="BB93" i="2"/>
  <c r="BD93" i="2" s="1"/>
  <c r="BF92" i="2"/>
  <c r="BC92" i="2"/>
  <c r="BE92" i="2" s="1"/>
  <c r="BB92" i="2"/>
  <c r="BD92" i="2" s="1"/>
  <c r="BF91" i="2"/>
  <c r="BC91" i="2"/>
  <c r="BE91" i="2" s="1"/>
  <c r="BB91" i="2"/>
  <c r="BD91" i="2" s="1"/>
  <c r="BF90" i="2"/>
  <c r="BC90" i="2"/>
  <c r="BE90" i="2" s="1"/>
  <c r="BB90" i="2"/>
  <c r="BD90" i="2" s="1"/>
  <c r="BF89" i="2"/>
  <c r="BC89" i="2"/>
  <c r="BE89" i="2" s="1"/>
  <c r="BB89" i="2"/>
  <c r="BD89" i="2" s="1"/>
  <c r="BF88" i="2"/>
  <c r="BC88" i="2"/>
  <c r="BE88" i="2" s="1"/>
  <c r="BB88" i="2"/>
  <c r="BD88" i="2" s="1"/>
  <c r="BF87" i="2"/>
  <c r="BC87" i="2"/>
  <c r="BE87" i="2" s="1"/>
  <c r="BB87" i="2"/>
  <c r="BD87" i="2" s="1"/>
  <c r="BF86" i="2"/>
  <c r="BC86" i="2"/>
  <c r="BE86" i="2" s="1"/>
  <c r="BB86" i="2"/>
  <c r="BD86" i="2" s="1"/>
  <c r="BF85" i="2"/>
  <c r="BC85" i="2"/>
  <c r="BE85" i="2" s="1"/>
  <c r="BB85" i="2"/>
  <c r="BD85" i="2" s="1"/>
  <c r="BF84" i="2"/>
  <c r="BC84" i="2"/>
  <c r="BE84" i="2" s="1"/>
  <c r="BB84" i="2"/>
  <c r="BD84" i="2" s="1"/>
  <c r="BF83" i="2"/>
  <c r="BC83" i="2"/>
  <c r="BE83" i="2" s="1"/>
  <c r="BB83" i="2"/>
  <c r="BD83" i="2" s="1"/>
  <c r="BF82" i="2"/>
  <c r="BC82" i="2"/>
  <c r="BE82" i="2" s="1"/>
  <c r="BB82" i="2"/>
  <c r="BD82" i="2" s="1"/>
  <c r="BF81" i="2"/>
  <c r="BC81" i="2"/>
  <c r="BE81" i="2" s="1"/>
  <c r="BB81" i="2"/>
  <c r="BD81" i="2" s="1"/>
  <c r="BF80" i="2"/>
  <c r="BC80" i="2"/>
  <c r="BE80" i="2" s="1"/>
  <c r="BB80" i="2"/>
  <c r="BD80" i="2" s="1"/>
  <c r="BF79" i="2"/>
  <c r="BC79" i="2"/>
  <c r="BE79" i="2" s="1"/>
  <c r="BB79" i="2"/>
  <c r="BD79" i="2" s="1"/>
  <c r="BF71" i="2"/>
  <c r="BC71" i="2"/>
  <c r="BE71" i="2" s="1"/>
  <c r="BB71" i="2"/>
  <c r="BD71" i="2" s="1"/>
  <c r="BF70" i="2"/>
  <c r="BC70" i="2"/>
  <c r="BE70" i="2" s="1"/>
  <c r="BB70" i="2"/>
  <c r="BD70" i="2" s="1"/>
  <c r="BF69" i="2"/>
  <c r="BC69" i="2"/>
  <c r="BE69" i="2" s="1"/>
  <c r="BB69" i="2"/>
  <c r="BD69" i="2" s="1"/>
  <c r="BF68" i="2"/>
  <c r="BC68" i="2"/>
  <c r="BE68" i="2" s="1"/>
  <c r="BB68" i="2"/>
  <c r="BD68" i="2" s="1"/>
  <c r="BF67" i="2"/>
  <c r="BC67" i="2"/>
  <c r="BE67" i="2" s="1"/>
  <c r="BB67" i="2"/>
  <c r="BD67" i="2" s="1"/>
  <c r="BF66" i="2"/>
  <c r="BC66" i="2"/>
  <c r="BE66" i="2" s="1"/>
  <c r="BB66" i="2"/>
  <c r="BD66" i="2" s="1"/>
  <c r="BF65" i="2"/>
  <c r="BC65" i="2"/>
  <c r="BE65" i="2" s="1"/>
  <c r="BB65" i="2"/>
  <c r="BD65" i="2" s="1"/>
  <c r="BF64" i="2"/>
  <c r="BC64" i="2"/>
  <c r="BE64" i="2" s="1"/>
  <c r="BB64" i="2"/>
  <c r="BD64" i="2" s="1"/>
  <c r="BF42" i="2"/>
  <c r="BC42" i="2"/>
  <c r="BE42" i="2" s="1"/>
  <c r="BB42" i="2"/>
  <c r="BD42" i="2" s="1"/>
  <c r="BF41" i="2"/>
  <c r="BC41" i="2"/>
  <c r="BE41" i="2" s="1"/>
  <c r="BB41" i="2"/>
  <c r="BD41" i="2" s="1"/>
  <c r="BF40" i="2"/>
  <c r="BC40" i="2"/>
  <c r="BE40" i="2" s="1"/>
  <c r="BB40" i="2"/>
  <c r="BD40" i="2" s="1"/>
  <c r="BF39" i="2"/>
  <c r="BC39" i="2"/>
  <c r="BE39" i="2" s="1"/>
  <c r="BB39" i="2"/>
  <c r="BD39" i="2" s="1"/>
  <c r="BF38" i="2"/>
  <c r="BC38" i="2"/>
  <c r="BE38" i="2" s="1"/>
  <c r="BB38" i="2"/>
  <c r="BD38" i="2" s="1"/>
  <c r="BF37" i="2"/>
  <c r="BC37" i="2"/>
  <c r="BE37" i="2" s="1"/>
  <c r="BB37" i="2"/>
  <c r="BD37" i="2" s="1"/>
  <c r="BF36" i="2"/>
  <c r="BC36" i="2"/>
  <c r="BE36" i="2" s="1"/>
  <c r="BB36" i="2"/>
  <c r="BD36" i="2" s="1"/>
  <c r="BF35" i="2"/>
  <c r="BC35" i="2"/>
  <c r="BE35" i="2" s="1"/>
  <c r="BB35" i="2"/>
  <c r="BD35" i="2" s="1"/>
  <c r="BF34" i="2"/>
  <c r="BC34" i="2"/>
  <c r="BE34" i="2" s="1"/>
  <c r="BB34" i="2"/>
  <c r="BD34" i="2" s="1"/>
  <c r="BF33" i="2"/>
  <c r="BC33" i="2"/>
  <c r="BE33" i="2" s="1"/>
  <c r="BB33" i="2"/>
  <c r="BD33" i="2" s="1"/>
  <c r="BF32" i="2"/>
  <c r="BC32" i="2"/>
  <c r="BE32" i="2" s="1"/>
  <c r="BB32" i="2"/>
  <c r="BD32" i="2" s="1"/>
  <c r="BF31" i="2"/>
  <c r="BC31" i="2"/>
  <c r="BE31" i="2" s="1"/>
  <c r="BB31" i="2"/>
  <c r="BD31" i="2" s="1"/>
  <c r="BF30" i="2"/>
  <c r="BC30" i="2"/>
  <c r="BE30" i="2" s="1"/>
  <c r="BB30" i="2"/>
  <c r="BD30" i="2" s="1"/>
  <c r="BF29" i="2"/>
  <c r="BC29" i="2"/>
  <c r="BE29" i="2" s="1"/>
  <c r="BB29" i="2"/>
  <c r="BD29" i="2" s="1"/>
  <c r="BF28" i="2"/>
  <c r="BC28" i="2"/>
  <c r="BE28" i="2" s="1"/>
  <c r="BB28" i="2"/>
  <c r="BD28" i="2" s="1"/>
  <c r="BF27" i="2"/>
  <c r="BC27" i="2"/>
  <c r="BE27" i="2" s="1"/>
  <c r="BB27" i="2"/>
  <c r="BD27" i="2" s="1"/>
  <c r="BF26" i="2"/>
  <c r="BC26" i="2"/>
  <c r="BE26" i="2" s="1"/>
  <c r="BB26" i="2"/>
  <c r="BD26" i="2" s="1"/>
  <c r="BF25" i="2"/>
  <c r="BC25" i="2"/>
  <c r="BE25" i="2" s="1"/>
  <c r="BB25" i="2"/>
  <c r="BD25" i="2" s="1"/>
  <c r="BF24" i="2"/>
  <c r="BC24" i="2"/>
  <c r="BE24" i="2" s="1"/>
  <c r="BB24" i="2"/>
  <c r="BD24" i="2" s="1"/>
  <c r="BF23" i="2"/>
  <c r="BC23" i="2"/>
  <c r="BE23" i="2" s="1"/>
  <c r="BB23" i="2"/>
  <c r="BD23" i="2" s="1"/>
  <c r="BF63" i="2"/>
  <c r="BC63" i="2"/>
  <c r="BE63" i="2" s="1"/>
  <c r="BB63" i="2"/>
  <c r="BD63" i="2" s="1"/>
  <c r="BF62" i="2"/>
  <c r="BC62" i="2"/>
  <c r="BE62" i="2" s="1"/>
  <c r="BB62" i="2"/>
  <c r="BD62" i="2" s="1"/>
  <c r="BF61" i="2"/>
  <c r="BC61" i="2"/>
  <c r="BE61" i="2" s="1"/>
  <c r="BB61" i="2"/>
  <c r="BD61" i="2" s="1"/>
  <c r="BF60" i="2"/>
  <c r="BC60" i="2"/>
  <c r="BE60" i="2" s="1"/>
  <c r="BB60" i="2"/>
  <c r="BD60" i="2" s="1"/>
  <c r="BF59" i="2"/>
  <c r="BC59" i="2"/>
  <c r="BE59" i="2" s="1"/>
  <c r="BB59" i="2"/>
  <c r="BD59" i="2" s="1"/>
  <c r="BF58" i="2"/>
  <c r="BC58" i="2"/>
  <c r="BE58" i="2" s="1"/>
  <c r="BB58" i="2"/>
  <c r="BD58" i="2" s="1"/>
  <c r="BF57" i="2"/>
  <c r="BC57" i="2"/>
  <c r="BE57" i="2" s="1"/>
  <c r="BB57" i="2"/>
  <c r="BD57" i="2" s="1"/>
  <c r="BF56" i="2"/>
  <c r="BC56" i="2"/>
  <c r="BE56" i="2" s="1"/>
  <c r="BB56" i="2"/>
  <c r="BD56" i="2" s="1"/>
  <c r="BF55" i="2"/>
  <c r="BC55" i="2"/>
  <c r="BE55" i="2" s="1"/>
  <c r="BB55" i="2"/>
  <c r="BD55" i="2" s="1"/>
  <c r="BF54" i="2"/>
  <c r="BC54" i="2"/>
  <c r="BE54" i="2" s="1"/>
  <c r="BB54" i="2"/>
  <c r="BD54" i="2" s="1"/>
  <c r="BF22" i="2"/>
  <c r="BC22" i="2"/>
  <c r="BE22" i="2" s="1"/>
  <c r="BB22" i="2"/>
  <c r="BD22" i="2" s="1"/>
  <c r="BF21" i="2"/>
  <c r="BC21" i="2"/>
  <c r="BE21" i="2" s="1"/>
  <c r="BB21" i="2"/>
  <c r="BD21" i="2" s="1"/>
  <c r="BF20" i="2"/>
  <c r="BC20" i="2"/>
  <c r="BE20" i="2" s="1"/>
  <c r="BB20" i="2"/>
  <c r="BD20" i="2" s="1"/>
  <c r="BF19" i="2"/>
  <c r="BC19" i="2"/>
  <c r="BE19" i="2" s="1"/>
  <c r="BB19" i="2"/>
  <c r="BD19" i="2" s="1"/>
  <c r="BF18" i="2"/>
  <c r="BC18" i="2"/>
  <c r="BE18" i="2" s="1"/>
  <c r="BB18" i="2"/>
  <c r="BD18" i="2" s="1"/>
  <c r="BF17" i="2"/>
  <c r="BC17" i="2"/>
  <c r="BE17" i="2" s="1"/>
  <c r="BB17" i="2"/>
  <c r="BD17" i="2" s="1"/>
  <c r="BF16" i="2"/>
  <c r="BC16" i="2"/>
  <c r="BE16" i="2" s="1"/>
  <c r="BB16" i="2"/>
  <c r="BD16" i="2" s="1"/>
  <c r="BF15" i="2"/>
  <c r="BC15" i="2"/>
  <c r="BE15" i="2" s="1"/>
  <c r="BB15" i="2"/>
  <c r="BD15" i="2" s="1"/>
  <c r="BF14" i="2"/>
  <c r="BC14" i="2"/>
  <c r="BE14" i="2" s="1"/>
  <c r="BB14" i="2"/>
  <c r="BD14" i="2" s="1"/>
  <c r="BF13" i="2"/>
  <c r="BC13" i="2"/>
  <c r="BE13" i="2" s="1"/>
  <c r="BB13" i="2"/>
  <c r="BD13" i="2" s="1"/>
  <c r="BF53" i="2"/>
  <c r="BC53" i="2"/>
  <c r="BE53" i="2" s="1"/>
  <c r="BB53" i="2"/>
  <c r="BD53" i="2" s="1"/>
  <c r="BF52" i="2"/>
  <c r="BC52" i="2"/>
  <c r="BE52" i="2" s="1"/>
  <c r="BB52" i="2"/>
  <c r="BD52" i="2" s="1"/>
  <c r="BF51" i="2"/>
  <c r="BC51" i="2"/>
  <c r="BE51" i="2" s="1"/>
  <c r="BB51" i="2"/>
  <c r="BD51" i="2" s="1"/>
  <c r="BF50" i="2"/>
  <c r="BC50" i="2"/>
  <c r="BE50" i="2" s="1"/>
  <c r="BB50" i="2"/>
  <c r="BD50" i="2" s="1"/>
  <c r="BF49" i="2"/>
  <c r="BC49" i="2"/>
  <c r="BE49" i="2" s="1"/>
  <c r="BB49" i="2"/>
  <c r="BD49" i="2" s="1"/>
  <c r="BF48" i="2"/>
  <c r="BC48" i="2"/>
  <c r="BE48" i="2" s="1"/>
  <c r="BB48" i="2"/>
  <c r="BD48" i="2" s="1"/>
  <c r="BF47" i="2"/>
  <c r="BC47" i="2"/>
  <c r="BE47" i="2" s="1"/>
  <c r="BB47" i="2"/>
  <c r="BD47" i="2" s="1"/>
  <c r="BF46" i="2"/>
  <c r="BC46" i="2"/>
  <c r="BE46" i="2" s="1"/>
  <c r="BB46" i="2"/>
  <c r="BD46" i="2" s="1"/>
  <c r="BF45" i="2"/>
  <c r="BC45" i="2"/>
  <c r="BE45" i="2" s="1"/>
  <c r="BB45" i="2"/>
  <c r="BD45" i="2" s="1"/>
  <c r="BF44" i="2"/>
  <c r="BC44" i="2"/>
  <c r="BE44" i="2" s="1"/>
  <c r="BB44" i="2"/>
  <c r="BD44" i="2" s="1"/>
  <c r="BF43" i="2"/>
  <c r="BC43" i="2"/>
  <c r="BE43" i="2" s="1"/>
  <c r="BB43" i="2"/>
  <c r="BD43" i="2" s="1"/>
  <c r="BF12" i="2"/>
  <c r="BC12" i="2"/>
  <c r="BE12" i="2" s="1"/>
  <c r="BB12" i="2"/>
  <c r="BD12" i="2" s="1"/>
  <c r="BF11" i="2"/>
  <c r="BC11" i="2"/>
  <c r="BE11" i="2" s="1"/>
  <c r="BB11" i="2"/>
  <c r="BD11" i="2" s="1"/>
  <c r="BF10" i="2"/>
  <c r="BC10" i="2"/>
  <c r="BE10" i="2" s="1"/>
  <c r="BB10" i="2"/>
  <c r="BD10" i="2" s="1"/>
  <c r="BF9" i="2"/>
  <c r="BC9" i="2"/>
  <c r="BE9" i="2" s="1"/>
  <c r="BB9" i="2"/>
  <c r="BD9" i="2" s="1"/>
  <c r="BF8" i="2"/>
  <c r="BC8" i="2"/>
  <c r="BE8" i="2" s="1"/>
  <c r="BB8" i="2"/>
  <c r="BD8" i="2" s="1"/>
  <c r="BF7" i="2"/>
  <c r="BC7" i="2"/>
  <c r="BE7" i="2" s="1"/>
  <c r="BB7" i="2"/>
  <c r="BD7" i="2" s="1"/>
  <c r="BF6" i="2"/>
  <c r="BC6" i="2"/>
  <c r="BE6" i="2" s="1"/>
  <c r="BB6" i="2"/>
  <c r="BD6" i="2" s="1"/>
  <c r="BF5" i="2"/>
  <c r="BC5" i="2"/>
  <c r="BE5" i="2" s="1"/>
  <c r="BB5" i="2"/>
  <c r="BD5" i="2" s="1"/>
  <c r="BF4" i="2"/>
  <c r="BC4" i="2"/>
  <c r="BE4" i="2" s="1"/>
  <c r="BB4" i="2"/>
  <c r="BD4" i="2" s="1"/>
  <c r="N23" i="1" l="1"/>
  <c r="W23" i="1" s="1"/>
  <c r="N24" i="1"/>
  <c r="W24" i="1" s="1"/>
  <c r="N25" i="1"/>
  <c r="W25" i="1" s="1"/>
  <c r="N26" i="1"/>
  <c r="W26" i="1" s="1"/>
  <c r="N27" i="1"/>
  <c r="W27" i="1" s="1"/>
  <c r="N28" i="1"/>
  <c r="W28" i="1" s="1"/>
  <c r="N29" i="1"/>
  <c r="W29" i="1" s="1"/>
  <c r="N30" i="1"/>
  <c r="W30" i="1" s="1"/>
  <c r="N31" i="1"/>
  <c r="W31" i="1" s="1"/>
  <c r="N32" i="1"/>
  <c r="W32" i="1" s="1"/>
  <c r="N33" i="1"/>
  <c r="W33" i="1" s="1"/>
  <c r="N34" i="1"/>
  <c r="W34" i="1" s="1"/>
  <c r="M96" i="1"/>
  <c r="W96" i="1" s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W127" i="1" l="1"/>
  <c r="W77" i="1"/>
  <c r="W169" i="1"/>
  <c r="W145" i="1"/>
  <c r="W52" i="1"/>
  <c r="W115" i="1"/>
  <c r="W71" i="1"/>
  <c r="W185" i="1"/>
  <c r="W54" i="1"/>
  <c r="W167" i="1"/>
  <c r="W14" i="1"/>
  <c r="W151" i="1"/>
  <c r="W129" i="1"/>
  <c r="W43" i="1"/>
  <c r="W211" i="1"/>
  <c r="W9" i="1"/>
  <c r="W122" i="1"/>
  <c r="W126" i="1"/>
  <c r="W111" i="1"/>
  <c r="W105" i="1"/>
  <c r="W40" i="1"/>
  <c r="W104" i="1"/>
  <c r="W101" i="1"/>
  <c r="W67" i="1"/>
  <c r="W165" i="1"/>
  <c r="W76" i="1"/>
  <c r="W149" i="1"/>
  <c r="W183" i="1"/>
  <c r="W117" i="1"/>
  <c r="W121" i="1"/>
  <c r="W79" i="1"/>
  <c r="W163" i="1"/>
  <c r="W157" i="1"/>
  <c r="W201" i="1"/>
  <c r="W60" i="1"/>
  <c r="W159" i="1"/>
  <c r="W143" i="1"/>
  <c r="W134" i="1"/>
  <c r="W194" i="1"/>
  <c r="W188" i="1"/>
  <c r="W51" i="1"/>
  <c r="W120" i="1"/>
  <c r="W93" i="1"/>
  <c r="W84" i="1"/>
  <c r="W78" i="1"/>
  <c r="W69" i="1"/>
  <c r="W59" i="1"/>
  <c r="W119" i="1"/>
  <c r="W170" i="1"/>
  <c r="W36" i="1"/>
  <c r="W100" i="1"/>
  <c r="W65" i="1"/>
  <c r="W55" i="1"/>
  <c r="W89" i="1"/>
  <c r="W80" i="1"/>
  <c r="W155" i="1"/>
  <c r="W13" i="1"/>
  <c r="W7" i="1"/>
  <c r="W214" i="1"/>
  <c r="W200" i="1"/>
  <c r="W21" i="1"/>
  <c r="W139" i="1"/>
  <c r="W213" i="1"/>
  <c r="W179" i="1"/>
  <c r="W196" i="1"/>
  <c r="W199" i="1"/>
  <c r="W45" i="1"/>
  <c r="W107" i="1"/>
  <c r="W91" i="1"/>
  <c r="W85" i="1"/>
  <c r="W168" i="1"/>
  <c r="W17" i="1"/>
  <c r="W8" i="1"/>
  <c r="W141" i="1"/>
  <c r="W135" i="1"/>
  <c r="W181" i="1"/>
  <c r="W175" i="1"/>
  <c r="W192" i="1"/>
  <c r="W103" i="1"/>
  <c r="W16" i="1"/>
  <c r="W203" i="1"/>
  <c r="W41" i="1"/>
  <c r="W108" i="1"/>
  <c r="W72" i="1"/>
  <c r="W58" i="1"/>
  <c r="W56" i="1"/>
  <c r="W118" i="1"/>
  <c r="W114" i="1"/>
  <c r="W94" i="1"/>
  <c r="W83" i="1"/>
  <c r="W81" i="1"/>
  <c r="W166" i="1"/>
  <c r="W162" i="1"/>
  <c r="W160" i="1"/>
  <c r="W20" i="1"/>
  <c r="W18" i="1"/>
  <c r="W150" i="1"/>
  <c r="W146" i="1"/>
  <c r="W133" i="1"/>
  <c r="W131" i="1"/>
  <c r="W210" i="1"/>
  <c r="W186" i="1"/>
  <c r="W184" i="1"/>
  <c r="W173" i="1"/>
  <c r="W207" i="1"/>
  <c r="W205" i="1"/>
  <c r="W99" i="1"/>
  <c r="W97" i="1"/>
  <c r="W68" i="1"/>
  <c r="W64" i="1"/>
  <c r="W62" i="1"/>
  <c r="W50" i="1"/>
  <c r="W123" i="1"/>
  <c r="W113" i="1"/>
  <c r="W92" i="1"/>
  <c r="W88" i="1"/>
  <c r="W86" i="1"/>
  <c r="W75" i="1"/>
  <c r="W171" i="1"/>
  <c r="W161" i="1"/>
  <c r="W158" i="1"/>
  <c r="W154" i="1"/>
  <c r="W12" i="1"/>
  <c r="W10" i="1"/>
  <c r="W142" i="1"/>
  <c r="W138" i="1"/>
  <c r="W217" i="1"/>
  <c r="W215" i="1"/>
  <c r="W182" i="1"/>
  <c r="W178" i="1"/>
  <c r="W195" i="1"/>
  <c r="W191" i="1"/>
  <c r="W47" i="1"/>
  <c r="W110" i="1"/>
  <c r="W70" i="1"/>
  <c r="W73" i="1"/>
  <c r="W63" i="1"/>
  <c r="W53" i="1"/>
  <c r="W87" i="1"/>
  <c r="W153" i="1"/>
  <c r="W15" i="1"/>
  <c r="W147" i="1"/>
  <c r="W137" i="1"/>
  <c r="W130" i="1"/>
  <c r="W128" i="1"/>
  <c r="W209" i="1"/>
  <c r="W187" i="1"/>
  <c r="W177" i="1"/>
  <c r="W174" i="1"/>
  <c r="W190" i="1"/>
  <c r="W204" i="1"/>
  <c r="W48" i="1"/>
  <c r="W44" i="1"/>
  <c r="W39" i="1"/>
  <c r="W37" i="1"/>
  <c r="W109" i="1"/>
  <c r="W66" i="1"/>
  <c r="W57" i="1"/>
  <c r="W124" i="1"/>
  <c r="W116" i="1"/>
  <c r="W90" i="1"/>
  <c r="W82" i="1"/>
  <c r="W172" i="1"/>
  <c r="W164" i="1"/>
  <c r="W156" i="1"/>
  <c r="W19" i="1"/>
  <c r="W11" i="1"/>
  <c r="W148" i="1"/>
  <c r="W140" i="1"/>
  <c r="W132" i="1"/>
  <c r="W216" i="1"/>
  <c r="W208" i="1"/>
  <c r="W180" i="1"/>
  <c r="W193" i="1"/>
  <c r="W206" i="1"/>
  <c r="W198" i="1"/>
  <c r="W46" i="1"/>
  <c r="W38" i="1"/>
  <c r="W106" i="1"/>
  <c r="W98" i="1"/>
  <c r="W152" i="1"/>
  <c r="W144" i="1"/>
  <c r="W212" i="1"/>
  <c r="W176" i="1"/>
  <c r="W197" i="1"/>
  <c r="W189" i="1"/>
  <c r="W202" i="1"/>
  <c r="W42" i="1"/>
  <c r="W102" i="1"/>
</calcChain>
</file>

<file path=xl/sharedStrings.xml><?xml version="1.0" encoding="utf-8"?>
<sst xmlns="http://schemas.openxmlformats.org/spreadsheetml/2006/main" count="3287" uniqueCount="674">
  <si>
    <t>FileName :  180423_P12896_01_Qti.qtiDat</t>
  </si>
  <si>
    <t>Luossuvaara</t>
  </si>
  <si>
    <t>FileName :  180423_P12195_01_Qti.qtiDat</t>
  </si>
  <si>
    <t>Malmberget</t>
  </si>
  <si>
    <t>FileName :  180423_P11569_01_Qti.qtiDat</t>
  </si>
  <si>
    <t>Pahtohavare</t>
  </si>
  <si>
    <t>FileName :  180423_P11567_02_Qti.qtiDat</t>
  </si>
  <si>
    <t>FileName :  180423_P11567_01_Qti.qtiDat</t>
  </si>
  <si>
    <t>FileName :  180420_P15937_01_Qti.qtiDat</t>
  </si>
  <si>
    <t>#54</t>
  </si>
  <si>
    <t>FileName :  180420_P15485_01_Qti.qtiDat</t>
  </si>
  <si>
    <t>#50</t>
  </si>
  <si>
    <t>FileName :  180420_P15353_01_Qti.qtiDat</t>
  </si>
  <si>
    <t>#23</t>
  </si>
  <si>
    <t>FileName :  180419_RAK_004_01_Qti.qtiDat</t>
  </si>
  <si>
    <t>Rakkurijarvi</t>
  </si>
  <si>
    <t>FileName :  180419_P15939_01_Qti.qtiDat</t>
  </si>
  <si>
    <t>#47</t>
  </si>
  <si>
    <t>FileName :  180419_P15488_02_Qti.qtiDat</t>
  </si>
  <si>
    <t>#53</t>
  </si>
  <si>
    <t>FileName :  180419_P15488_01_Qti.qtiDat</t>
  </si>
  <si>
    <t>FileName :  180419_P15482_01_Qti.qtiDat</t>
  </si>
  <si>
    <t>#21</t>
  </si>
  <si>
    <t>FileName :  180419_P15478_01_Qti.qtiDat</t>
  </si>
  <si>
    <t>#25</t>
  </si>
  <si>
    <t>FileName :  180419_MER_01_Qti.qtiDat</t>
  </si>
  <si>
    <t>Mertainen</t>
  </si>
  <si>
    <t>FileName :  180419_98001_G_01_Qti.qtiDat</t>
  </si>
  <si>
    <t>Riekko</t>
  </si>
  <si>
    <t>FileName :  180419_03REK08_01_Qti.qtiDat</t>
  </si>
  <si>
    <t>Hematite</t>
  </si>
  <si>
    <t>Rektorn</t>
  </si>
  <si>
    <t>Total</t>
  </si>
  <si>
    <t>MnO</t>
  </si>
  <si>
    <t>WO3</t>
  </si>
  <si>
    <t>Ce2O3</t>
  </si>
  <si>
    <t>MoO3</t>
  </si>
  <si>
    <t>Nb2O5</t>
  </si>
  <si>
    <t>ZnO</t>
  </si>
  <si>
    <t>NiO</t>
  </si>
  <si>
    <t>CoO</t>
  </si>
  <si>
    <t>Fe2O3</t>
  </si>
  <si>
    <t>FeO</t>
  </si>
  <si>
    <t>Cr2O3</t>
  </si>
  <si>
    <t>V2O5</t>
  </si>
  <si>
    <t>TiO2</t>
  </si>
  <si>
    <t>SiO2</t>
  </si>
  <si>
    <t>Al2O3</t>
  </si>
  <si>
    <t>MgO</t>
  </si>
  <si>
    <t>Analysis No.</t>
  </si>
  <si>
    <t>Source File</t>
  </si>
  <si>
    <t>Wt% Oxide</t>
  </si>
  <si>
    <t>Sample #</t>
  </si>
  <si>
    <t>SEM site of interest (SOI and spectrum)</t>
  </si>
  <si>
    <t>Li7</t>
  </si>
  <si>
    <t>Na23</t>
  </si>
  <si>
    <t>Mg24</t>
  </si>
  <si>
    <t>Al27</t>
  </si>
  <si>
    <t>Si29</t>
  </si>
  <si>
    <t>P31</t>
  </si>
  <si>
    <t>K39</t>
  </si>
  <si>
    <t>Ca43</t>
  </si>
  <si>
    <t>Sc45</t>
  </si>
  <si>
    <t>Ti47</t>
  </si>
  <si>
    <t>Ti49</t>
  </si>
  <si>
    <t>V51</t>
  </si>
  <si>
    <t>Cr52</t>
  </si>
  <si>
    <t>Cr53</t>
  </si>
  <si>
    <t>Mn55</t>
  </si>
  <si>
    <t>Fe57</t>
  </si>
  <si>
    <t>Co59</t>
  </si>
  <si>
    <t>Ni60</t>
  </si>
  <si>
    <t>Cu63</t>
  </si>
  <si>
    <t>Cu65</t>
  </si>
  <si>
    <t>Zn66</t>
  </si>
  <si>
    <t>Ga69</t>
  </si>
  <si>
    <t>Ga71</t>
  </si>
  <si>
    <t>Ge72</t>
  </si>
  <si>
    <t>As75</t>
  </si>
  <si>
    <t>Sr88</t>
  </si>
  <si>
    <t>Y89</t>
  </si>
  <si>
    <t>Zr90</t>
  </si>
  <si>
    <t>Zr91</t>
  </si>
  <si>
    <t>Nb93</t>
  </si>
  <si>
    <t>Mo95</t>
  </si>
  <si>
    <t>Ag107</t>
  </si>
  <si>
    <t>In115</t>
  </si>
  <si>
    <t>Sn118</t>
  </si>
  <si>
    <t>Sb121</t>
  </si>
  <si>
    <t>Ba137</t>
  </si>
  <si>
    <t>La139</t>
  </si>
  <si>
    <t>Ce140</t>
  </si>
  <si>
    <t>Lu175</t>
  </si>
  <si>
    <t>Hf177</t>
  </si>
  <si>
    <t>Ta181</t>
  </si>
  <si>
    <t>W182</t>
  </si>
  <si>
    <t>Au197</t>
  </si>
  <si>
    <t>Pb208</t>
  </si>
  <si>
    <t>Bi209</t>
  </si>
  <si>
    <t>Th232</t>
  </si>
  <si>
    <t>U238</t>
  </si>
  <si>
    <t>Ti+V</t>
  </si>
  <si>
    <t>AL+Mn</t>
  </si>
  <si>
    <t>Ni/Cr+Mn</t>
  </si>
  <si>
    <t>Rhy/RhyD repl</t>
  </si>
  <si>
    <t>03Rek08</t>
  </si>
  <si>
    <t>03Rek08_01</t>
  </si>
  <si>
    <t>&lt;0.507</t>
  </si>
  <si>
    <t>&lt;62.3</t>
  </si>
  <si>
    <t>&lt;0.045</t>
  </si>
  <si>
    <t>03Rek09</t>
  </si>
  <si>
    <t>03Rek08_02</t>
  </si>
  <si>
    <t>&lt;0.804</t>
  </si>
  <si>
    <t>&lt;91.7</t>
  </si>
  <si>
    <t>&lt;0.0661</t>
  </si>
  <si>
    <t>&lt;0.0392</t>
  </si>
  <si>
    <t>03Rek10</t>
  </si>
  <si>
    <t>03Rek08_03</t>
  </si>
  <si>
    <t>&lt;0.594</t>
  </si>
  <si>
    <t>&lt;13.4</t>
  </si>
  <si>
    <t>&lt;71.6</t>
  </si>
  <si>
    <t>&lt;0.0611</t>
  </si>
  <si>
    <t>&lt;0.0101</t>
  </si>
  <si>
    <t>03Rek11</t>
  </si>
  <si>
    <t>03Rek08_04</t>
  </si>
  <si>
    <t>&lt;0.457</t>
  </si>
  <si>
    <t>&lt;64.1</t>
  </si>
  <si>
    <t>&lt;0.0449</t>
  </si>
  <si>
    <t>&lt;0.013</t>
  </si>
  <si>
    <t>03Rek12</t>
  </si>
  <si>
    <t>03Rek08_05</t>
  </si>
  <si>
    <t>&lt;0.465</t>
  </si>
  <si>
    <t>&lt;56.7</t>
  </si>
  <si>
    <t>&lt;0.0384</t>
  </si>
  <si>
    <t>&lt;0.0143</t>
  </si>
  <si>
    <t>03Rek15</t>
  </si>
  <si>
    <t>03Rek08_08</t>
  </si>
  <si>
    <t>&lt;0.638</t>
  </si>
  <si>
    <t>&lt;0.0385</t>
  </si>
  <si>
    <t>&lt;0.014</t>
  </si>
  <si>
    <t>03Rek16</t>
  </si>
  <si>
    <t>03Rek08_09</t>
  </si>
  <si>
    <t>&lt;0.462</t>
  </si>
  <si>
    <t>&lt;72.2</t>
  </si>
  <si>
    <t>&lt;0.0452</t>
  </si>
  <si>
    <t>&lt;0.019</t>
  </si>
  <si>
    <t>03Rek18</t>
  </si>
  <si>
    <t>03Rek08_11</t>
  </si>
  <si>
    <t>&lt;0.444</t>
  </si>
  <si>
    <t>&lt;51.3</t>
  </si>
  <si>
    <t>&lt;0.0354</t>
  </si>
  <si>
    <t>&lt;0.0255</t>
  </si>
  <si>
    <t>&lt;0.0193</t>
  </si>
  <si>
    <t>&lt;0.0126</t>
  </si>
  <si>
    <t>03Rek19</t>
  </si>
  <si>
    <t>03Rek08_12</t>
  </si>
  <si>
    <t>&lt;0.441</t>
  </si>
  <si>
    <t>&lt;65.2</t>
  </si>
  <si>
    <t>&lt;0.0526</t>
  </si>
  <si>
    <t>&lt;0.0286</t>
  </si>
  <si>
    <t>&lt;0.0119</t>
  </si>
  <si>
    <t>Baslat rep</t>
  </si>
  <si>
    <t>98001_G</t>
  </si>
  <si>
    <t>98001_G_11</t>
  </si>
  <si>
    <t>98001_G_08</t>
  </si>
  <si>
    <t>98001_G_05</t>
  </si>
  <si>
    <t>98001_G_07</t>
  </si>
  <si>
    <t>98001_G_04</t>
  </si>
  <si>
    <t>98001_G_14</t>
  </si>
  <si>
    <t>98001_G_16</t>
  </si>
  <si>
    <t>98001_G_12</t>
  </si>
  <si>
    <t>98001_G_15</t>
  </si>
  <si>
    <t>98001_G_06</t>
  </si>
  <si>
    <t>98001_G_01</t>
  </si>
  <si>
    <t>syenite porphyry rep</t>
  </si>
  <si>
    <t>MER</t>
  </si>
  <si>
    <t>MER_08</t>
  </si>
  <si>
    <t>MER_12</t>
  </si>
  <si>
    <t>MER_05</t>
  </si>
  <si>
    <t>MER_01</t>
  </si>
  <si>
    <t>MER_02</t>
  </si>
  <si>
    <t>MER_09</t>
  </si>
  <si>
    <t>MER_10</t>
  </si>
  <si>
    <t>MER_07</t>
  </si>
  <si>
    <t>MER_11</t>
  </si>
  <si>
    <t>MER_04</t>
  </si>
  <si>
    <t>Mag breccai rep slate</t>
  </si>
  <si>
    <t>P11569_01</t>
  </si>
  <si>
    <t>P11569_02</t>
  </si>
  <si>
    <t>P11569_03</t>
  </si>
  <si>
    <t>P11569_06</t>
  </si>
  <si>
    <t>P11569_07</t>
  </si>
  <si>
    <t>P11569_08</t>
  </si>
  <si>
    <t>P11569_09</t>
  </si>
  <si>
    <t>P11569_10</t>
  </si>
  <si>
    <t>P11569_11</t>
  </si>
  <si>
    <t>P11569_12</t>
  </si>
  <si>
    <t>Malmberget (Valk)</t>
  </si>
  <si>
    <t>Mag rep trachy andesite</t>
  </si>
  <si>
    <t>P12195_01</t>
  </si>
  <si>
    <t>P12195_02</t>
  </si>
  <si>
    <t>P12195_03</t>
  </si>
  <si>
    <t>P12195_04</t>
  </si>
  <si>
    <t>P12195_05</t>
  </si>
  <si>
    <t>P12195_06</t>
  </si>
  <si>
    <t>P12195_07</t>
  </si>
  <si>
    <t>P12195_08</t>
  </si>
  <si>
    <t>P12195_09</t>
  </si>
  <si>
    <t>P12195_10</t>
  </si>
  <si>
    <t>P12195_11</t>
  </si>
  <si>
    <t xml:space="preserve">Luossuvaara </t>
  </si>
  <si>
    <t>P12896_02</t>
  </si>
  <si>
    <t>P12896_03</t>
  </si>
  <si>
    <t>P12896_05</t>
  </si>
  <si>
    <t>P12896_06</t>
  </si>
  <si>
    <t>P12896_07</t>
  </si>
  <si>
    <t>P12896_09</t>
  </si>
  <si>
    <t>P12896_10</t>
  </si>
  <si>
    <t>P12896_11</t>
  </si>
  <si>
    <t>P12896_12</t>
  </si>
  <si>
    <t>rep trahcyandesite</t>
  </si>
  <si>
    <t>RAK004_01</t>
  </si>
  <si>
    <t>RAK004_02</t>
  </si>
  <si>
    <t>RAK004_04</t>
  </si>
  <si>
    <t>RAK004_05</t>
  </si>
  <si>
    <t>RAK004_07</t>
  </si>
  <si>
    <t>RAK004_08</t>
  </si>
  <si>
    <t>RAK004_09</t>
  </si>
  <si>
    <t>RAK004_10</t>
  </si>
  <si>
    <t>Turgai 23</t>
  </si>
  <si>
    <t>mag skarn rep limst</t>
  </si>
  <si>
    <t>P15353_01</t>
  </si>
  <si>
    <t>P15353_02</t>
  </si>
  <si>
    <t>P15353_03</t>
  </si>
  <si>
    <t>P15353_04</t>
  </si>
  <si>
    <t>P15353_05</t>
  </si>
  <si>
    <t>P15353_06</t>
  </si>
  <si>
    <t>P15353_07</t>
  </si>
  <si>
    <t>P15353_08</t>
  </si>
  <si>
    <t>P15353_09</t>
  </si>
  <si>
    <t>P15353_10</t>
  </si>
  <si>
    <t>P15353_11</t>
  </si>
  <si>
    <t>P15353_12</t>
  </si>
  <si>
    <t>P15353_13</t>
  </si>
  <si>
    <t>P15353_14</t>
  </si>
  <si>
    <t>P15353_15</t>
  </si>
  <si>
    <t>P15353_16</t>
  </si>
  <si>
    <t>Turgai 50</t>
  </si>
  <si>
    <t>breccia replacing andesite</t>
  </si>
  <si>
    <t>P15485_01</t>
  </si>
  <si>
    <t>P15485_02</t>
  </si>
  <si>
    <t>P15485_03</t>
  </si>
  <si>
    <t>P15485_04</t>
  </si>
  <si>
    <t>P15485_09</t>
  </si>
  <si>
    <t>P15485_10</t>
  </si>
  <si>
    <t>P15485_11</t>
  </si>
  <si>
    <t>P15485_13</t>
  </si>
  <si>
    <t>P15485_14</t>
  </si>
  <si>
    <t>P15485_15</t>
  </si>
  <si>
    <t>Turgai 53</t>
  </si>
  <si>
    <t>Limestone replacement</t>
  </si>
  <si>
    <t>P15488_01_01</t>
  </si>
  <si>
    <t>P15488_01_02</t>
  </si>
  <si>
    <t>P15488_01_03</t>
  </si>
  <si>
    <t>P15488_01_04</t>
  </si>
  <si>
    <t>P15488_01_05</t>
  </si>
  <si>
    <t>P15488_02_01</t>
  </si>
  <si>
    <t>P15488_02_02</t>
  </si>
  <si>
    <t>P15488_02_03</t>
  </si>
  <si>
    <t>P15488_02_04</t>
  </si>
  <si>
    <t>P15488_02_05</t>
  </si>
  <si>
    <t>P15488_02_06</t>
  </si>
  <si>
    <t>P15488_02_07</t>
  </si>
  <si>
    <t>P15488_02_08</t>
  </si>
  <si>
    <t>P15488_02_09</t>
  </si>
  <si>
    <t>P15488_02_10</t>
  </si>
  <si>
    <t>Turgai 47</t>
  </si>
  <si>
    <t>Rep lst</t>
  </si>
  <si>
    <t>P15939_01</t>
  </si>
  <si>
    <t>P15939_02</t>
  </si>
  <si>
    <t>P15939_03</t>
  </si>
  <si>
    <t>P15939_04</t>
  </si>
  <si>
    <t>P15939_05</t>
  </si>
  <si>
    <t>P15939_06</t>
  </si>
  <si>
    <t>P15939_07</t>
  </si>
  <si>
    <t>P15939_08</t>
  </si>
  <si>
    <t>P15939_09</t>
  </si>
  <si>
    <t>P15939_10</t>
  </si>
  <si>
    <t>Mineral</t>
  </si>
  <si>
    <t>Grain number (cumulative) within sample</t>
  </si>
  <si>
    <t>Laser spot number</t>
  </si>
  <si>
    <t>Final spot reference</t>
  </si>
  <si>
    <t>LA-ICP-MS run #</t>
  </si>
  <si>
    <t>LA-ICP-MS file name</t>
  </si>
  <si>
    <t>Date of laser analysis</t>
  </si>
  <si>
    <t>Spot size (μm)</t>
  </si>
  <si>
    <t>Frequency (Hz)</t>
  </si>
  <si>
    <t>Fluence (J/cm2)</t>
  </si>
  <si>
    <t>LA Analysis Type</t>
  </si>
  <si>
    <t>Method</t>
  </si>
  <si>
    <t>Analyst</t>
  </si>
  <si>
    <t>Processed by</t>
  </si>
  <si>
    <t>No. of slices integrated</t>
  </si>
  <si>
    <t>QC Rank</t>
  </si>
  <si>
    <t>Processors notes</t>
  </si>
  <si>
    <t>Texture</t>
  </si>
  <si>
    <t>Fe</t>
  </si>
  <si>
    <t>O</t>
  </si>
  <si>
    <t>CPS Fe</t>
  </si>
  <si>
    <t>Li7 LOD</t>
  </si>
  <si>
    <t>Na23 LOD</t>
  </si>
  <si>
    <t>Mg24 LOD</t>
  </si>
  <si>
    <t>Al27 LOD</t>
  </si>
  <si>
    <t>Si29 LOD</t>
  </si>
  <si>
    <t>P31 LOD</t>
  </si>
  <si>
    <t>K39 LOD</t>
  </si>
  <si>
    <t>Ca43 LOD</t>
  </si>
  <si>
    <t>Sc45 LOD</t>
  </si>
  <si>
    <t>Ti47 LOD</t>
  </si>
  <si>
    <t>Ti49 LOD</t>
  </si>
  <si>
    <t>V51 LOD</t>
  </si>
  <si>
    <t>Cr52 LOD</t>
  </si>
  <si>
    <t>Cr53 LOD</t>
  </si>
  <si>
    <t>Mn55 LOD</t>
  </si>
  <si>
    <t>Fe57 LOD</t>
  </si>
  <si>
    <t>Co59 LOD</t>
  </si>
  <si>
    <t>Ni60 LOD</t>
  </si>
  <si>
    <t>Cu63 LOD</t>
  </si>
  <si>
    <t>Cu65 LOD</t>
  </si>
  <si>
    <t>Zn66 LOD</t>
  </si>
  <si>
    <t>Ga69 LOD</t>
  </si>
  <si>
    <t>Ga71 LOD</t>
  </si>
  <si>
    <t>Ge72 LOD</t>
  </si>
  <si>
    <t>As75 LOD</t>
  </si>
  <si>
    <t>Sr88 LOD</t>
  </si>
  <si>
    <t>Y89 LOD</t>
  </si>
  <si>
    <t>Zr90 LOD</t>
  </si>
  <si>
    <t>Zr91 LOD</t>
  </si>
  <si>
    <t>Nb93 LOD</t>
  </si>
  <si>
    <t>Mo95 LOD</t>
  </si>
  <si>
    <t>Ag107 LOD</t>
  </si>
  <si>
    <t>In115 LOD</t>
  </si>
  <si>
    <t>Sn118 LOD</t>
  </si>
  <si>
    <t>Sb121 LOD</t>
  </si>
  <si>
    <t>Ba137 LOD</t>
  </si>
  <si>
    <t>La139 LOD</t>
  </si>
  <si>
    <t>Ce140 LOD</t>
  </si>
  <si>
    <t>Lu175 LOD</t>
  </si>
  <si>
    <t>Hf177 LOD</t>
  </si>
  <si>
    <t>Ta181 LOD</t>
  </si>
  <si>
    <t>W182 LOD</t>
  </si>
  <si>
    <t>Au197 LOD</t>
  </si>
  <si>
    <t>Pb208 LOD</t>
  </si>
  <si>
    <t>Bi209 LOD</t>
  </si>
  <si>
    <t>Th232 LOD</t>
  </si>
  <si>
    <t>U238 LOD</t>
  </si>
  <si>
    <t/>
  </si>
  <si>
    <t>GSD</t>
  </si>
  <si>
    <t>Ext Std</t>
  </si>
  <si>
    <t>GSD_43307_JL26A01</t>
  </si>
  <si>
    <t>JL26A01</t>
  </si>
  <si>
    <t>JL26A18</t>
  </si>
  <si>
    <t>spot</t>
  </si>
  <si>
    <t>LODE_mt3</t>
  </si>
  <si>
    <t>William Brownscombe</t>
  </si>
  <si>
    <t>GSD_43307_JL26A02</t>
  </si>
  <si>
    <t>JL26A02</t>
  </si>
  <si>
    <t>GSD_43307_JL26A03</t>
  </si>
  <si>
    <t>JL26A03</t>
  </si>
  <si>
    <t>GSD_43307_JL26A17</t>
  </si>
  <si>
    <t>JL26A17</t>
  </si>
  <si>
    <t>GSD_43307_JL26A18</t>
  </si>
  <si>
    <t>GSD_43307_JL26A19</t>
  </si>
  <si>
    <t>JL26A19</t>
  </si>
  <si>
    <t>GSD_43307_JL26A37</t>
  </si>
  <si>
    <t>JL26A37</t>
  </si>
  <si>
    <t>GSD_43307_JL26A38</t>
  </si>
  <si>
    <t>JL26A38</t>
  </si>
  <si>
    <t>GSD_43307_JL26A39</t>
  </si>
  <si>
    <t>JL26A39</t>
  </si>
  <si>
    <t>GSD_43307_JL26A54</t>
  </si>
  <si>
    <t>JL26A54</t>
  </si>
  <si>
    <t>GSD_43307_JL26A55</t>
  </si>
  <si>
    <t>JL26A55</t>
  </si>
  <si>
    <t>GSD_43307_JL26A56</t>
  </si>
  <si>
    <t>JL26A56</t>
  </si>
  <si>
    <t>GSD_43308_JL27A01</t>
  </si>
  <si>
    <t>JL27A01</t>
  </si>
  <si>
    <t>JL27A18</t>
  </si>
  <si>
    <t>GSD_43308_JL27A02</t>
  </si>
  <si>
    <t>JL27A02</t>
  </si>
  <si>
    <t>JL27A19</t>
  </si>
  <si>
    <t>GSD_43308_JL27A03</t>
  </si>
  <si>
    <t>JL27A03</t>
  </si>
  <si>
    <t>JL27A20</t>
  </si>
  <si>
    <t>GSD_43308_JL27A15</t>
  </si>
  <si>
    <t>JL27A15</t>
  </si>
  <si>
    <t>JL27A32</t>
  </si>
  <si>
    <t>GSD_43308_JL27A16</t>
  </si>
  <si>
    <t>JL27A16</t>
  </si>
  <si>
    <t>JL27A33</t>
  </si>
  <si>
    <t>GSD_43308_JL27A17</t>
  </si>
  <si>
    <t>JL27A17</t>
  </si>
  <si>
    <t>JL27A34</t>
  </si>
  <si>
    <t>GSD_43308_JL27A31</t>
  </si>
  <si>
    <t>JL27A31</t>
  </si>
  <si>
    <t>JL27A48</t>
  </si>
  <si>
    <t>GSD_43308_JL27A32</t>
  </si>
  <si>
    <t>JL27A49</t>
  </si>
  <si>
    <t>GSD_43308_JL27A33</t>
  </si>
  <si>
    <t>JL27A50</t>
  </si>
  <si>
    <t>GSD_43308_JL27A46</t>
  </si>
  <si>
    <t>JL27A46</t>
  </si>
  <si>
    <t>JL27A63</t>
  </si>
  <si>
    <t>GSD_43308_JL27A47</t>
  </si>
  <si>
    <t>JL27A47</t>
  </si>
  <si>
    <t>JL27A64</t>
  </si>
  <si>
    <t>GSD_43308_JL27A48</t>
  </si>
  <si>
    <t>JL27A65</t>
  </si>
  <si>
    <t>GSD_43308_JL27A70</t>
  </si>
  <si>
    <t>JL27A70</t>
  </si>
  <si>
    <t>JL27A87</t>
  </si>
  <si>
    <t>GSD_43308_JL27A71</t>
  </si>
  <si>
    <t>JL27A71</t>
  </si>
  <si>
    <t>JL27A88</t>
  </si>
  <si>
    <t>GSD_43308_JL27A72</t>
  </si>
  <si>
    <t>JL27A72</t>
  </si>
  <si>
    <t>JL27A89</t>
  </si>
  <si>
    <t>GSD_43308_JL27A90</t>
  </si>
  <si>
    <t>JL27A90</t>
  </si>
  <si>
    <t>JL27A107</t>
  </si>
  <si>
    <t>GSD_43308_JL27A91</t>
  </si>
  <si>
    <t>JL27A91</t>
  </si>
  <si>
    <t>JL27A108</t>
  </si>
  <si>
    <t>GSD_43308_JL27A92</t>
  </si>
  <si>
    <t>JL27A92</t>
  </si>
  <si>
    <t>JL27A109</t>
  </si>
  <si>
    <t>GSD_43314_AU02A01</t>
  </si>
  <si>
    <t>AU02A01</t>
  </si>
  <si>
    <t>AU02A18</t>
  </si>
  <si>
    <t>GSD_43314_AU02A02</t>
  </si>
  <si>
    <t>AU02A02</t>
  </si>
  <si>
    <t>GSD_43314_AU02A03</t>
  </si>
  <si>
    <t>AU02A03</t>
  </si>
  <si>
    <t>GSD_43314_AU02A17</t>
  </si>
  <si>
    <t>AU02A17</t>
  </si>
  <si>
    <t>GSD_43314_AU02A18</t>
  </si>
  <si>
    <t>GSD_43314_AU02A19</t>
  </si>
  <si>
    <t>AU02A19</t>
  </si>
  <si>
    <t>GSD_43314_AU02A31</t>
  </si>
  <si>
    <t>AU02A31</t>
  </si>
  <si>
    <t>GSD_43314_AU02A32</t>
  </si>
  <si>
    <t>AU02A32</t>
  </si>
  <si>
    <t>GSD_43314_AU02A33</t>
  </si>
  <si>
    <t>AU02A33</t>
  </si>
  <si>
    <t>GSD_43314_AU02A50</t>
  </si>
  <si>
    <t>AU02A50</t>
  </si>
  <si>
    <t>GSD_43314_AU02A51</t>
  </si>
  <si>
    <t>AU02A51</t>
  </si>
  <si>
    <t>GSD_43314_AU02A52</t>
  </si>
  <si>
    <t>AU02A52</t>
  </si>
  <si>
    <t>GSD_43314_AU02A69</t>
  </si>
  <si>
    <t>AU02A69</t>
  </si>
  <si>
    <t>GSD_43314_AU02A70</t>
  </si>
  <si>
    <t>AU02A70</t>
  </si>
  <si>
    <t>GSD_43314_AU02A71</t>
  </si>
  <si>
    <t>AU02A71</t>
  </si>
  <si>
    <t>GSD_43316_AU02A93</t>
  </si>
  <si>
    <t>AU02A93</t>
  </si>
  <si>
    <t>LODE_mt5</t>
  </si>
  <si>
    <t>GSD_43317_AU02A93</t>
  </si>
  <si>
    <t>LODE_mt6</t>
  </si>
  <si>
    <t>GSD_43318_AU02A93</t>
  </si>
  <si>
    <t>LODE_mt7</t>
  </si>
  <si>
    <t>GSD_43337_AU02A93</t>
  </si>
  <si>
    <t>LODE_mt26</t>
  </si>
  <si>
    <t>GSD_43338_AU02A93</t>
  </si>
  <si>
    <t>LODE_mt27</t>
  </si>
  <si>
    <t>GSD_43339_AU02A93</t>
  </si>
  <si>
    <t>LODE_mt28</t>
  </si>
  <si>
    <t>Sample code</t>
  </si>
  <si>
    <t>Mg</t>
  </si>
  <si>
    <t>Al</t>
  </si>
  <si>
    <t>V</t>
  </si>
  <si>
    <t>Cr</t>
  </si>
  <si>
    <t>Mn</t>
  </si>
  <si>
    <t>Co</t>
  </si>
  <si>
    <t>Ni</t>
  </si>
  <si>
    <t>Zn</t>
  </si>
  <si>
    <t>Sn</t>
  </si>
  <si>
    <t>Sc</t>
  </si>
  <si>
    <t>Ti</t>
  </si>
  <si>
    <t>Ga</t>
  </si>
  <si>
    <t>Ge</t>
  </si>
  <si>
    <t>Zr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</si>
  <si>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</si>
  <si>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</si>
  <si>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</si>
  <si>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</si>
  <si>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</si>
  <si>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</si>
  <si>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</si>
  <si>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</si>
  <si>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</si>
  <si>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Y</t>
  </si>
  <si>
    <t>Ho</t>
  </si>
  <si>
    <t>Er</t>
  </si>
  <si>
    <t>Tm</t>
  </si>
  <si>
    <t>Yb</t>
  </si>
  <si>
    <t>Lu</t>
  </si>
  <si>
    <t>Ta</t>
  </si>
  <si>
    <t>Th</t>
  </si>
  <si>
    <t>U</t>
  </si>
  <si>
    <t>MS 50</t>
  </si>
  <si>
    <t>MS 29</t>
  </si>
  <si>
    <t>MS 60</t>
  </si>
  <si>
    <t>SOK 6</t>
  </si>
  <si>
    <t>MS 26</t>
  </si>
  <si>
    <t>MS 54</t>
  </si>
  <si>
    <t>SR3 (47)</t>
  </si>
  <si>
    <t>MS 21</t>
  </si>
  <si>
    <t>MS 20</t>
  </si>
  <si>
    <t>MS 48</t>
  </si>
  <si>
    <t>SOK 5</t>
  </si>
  <si>
    <t>MS 4</t>
  </si>
  <si>
    <t>MS 23</t>
  </si>
  <si>
    <t>MS 55</t>
  </si>
  <si>
    <t>MS 9</t>
  </si>
  <si>
    <t>MS 5</t>
  </si>
  <si>
    <t>MS 30</t>
  </si>
  <si>
    <t>kach1</t>
  </si>
  <si>
    <t>sarb6</t>
  </si>
  <si>
    <t>sarb7</t>
  </si>
  <si>
    <t>kach8</t>
  </si>
  <si>
    <t>#34</t>
  </si>
  <si>
    <t>#17</t>
  </si>
  <si>
    <t>#18</t>
  </si>
  <si>
    <t>sarb4</t>
  </si>
  <si>
    <t>mg1</t>
  </si>
  <si>
    <t>03nuk15</t>
  </si>
  <si>
    <t>eks73m</t>
  </si>
  <si>
    <t>kach3</t>
  </si>
  <si>
    <t>pah</t>
  </si>
  <si>
    <t>03luossoi</t>
  </si>
  <si>
    <t>G3.1</t>
  </si>
  <si>
    <t>EK 66902</t>
  </si>
  <si>
    <t>KISK 1</t>
  </si>
  <si>
    <t>PAH 106.37M</t>
  </si>
  <si>
    <t>MER 4</t>
  </si>
  <si>
    <t>TUOL 178M</t>
  </si>
  <si>
    <t>O3REKO 7</t>
  </si>
  <si>
    <t>MG 2</t>
  </si>
  <si>
    <t>O3REKO 3</t>
  </si>
  <si>
    <t>wt%</t>
  </si>
  <si>
    <t>Ca</t>
  </si>
  <si>
    <t>P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</si>
  <si>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REE (mg/kg)</t>
    </r>
  </si>
  <si>
    <t>03REK08</t>
  </si>
  <si>
    <t>MER 4B</t>
  </si>
  <si>
    <t>MER04</t>
  </si>
  <si>
    <t>Turgai District</t>
  </si>
  <si>
    <t>Kiruna District</t>
  </si>
  <si>
    <t>Deposit</t>
  </si>
  <si>
    <t>Location</t>
  </si>
  <si>
    <t xml:space="preserve">Location </t>
  </si>
  <si>
    <t xml:space="preserve">Description </t>
  </si>
  <si>
    <t>Description</t>
  </si>
  <si>
    <t xml:space="preserve">Host rock/protolith </t>
  </si>
  <si>
    <t>Host rock/protolith</t>
  </si>
  <si>
    <t>Nuktus</t>
  </si>
  <si>
    <t>Ekstromberg</t>
  </si>
  <si>
    <t>Luossuavaara</t>
  </si>
  <si>
    <t>Gruvberget</t>
  </si>
  <si>
    <t>Kiskamavaara</t>
  </si>
  <si>
    <t>Malmberget (Valkommen)</t>
  </si>
  <si>
    <t>Trachyandesite</t>
  </si>
  <si>
    <t>Basaltic greenstone</t>
  </si>
  <si>
    <t>Trachyandesite/quartzite</t>
  </si>
  <si>
    <t>Andesite</t>
  </si>
  <si>
    <t>Basalt</t>
  </si>
  <si>
    <t>Quartz/Syenitic porphyry</t>
  </si>
  <si>
    <t>Syenite porphyry</t>
  </si>
  <si>
    <t>Rhyolite</t>
  </si>
  <si>
    <t>Sarbai</t>
  </si>
  <si>
    <t>Kachar</t>
  </si>
  <si>
    <t>Sokolov</t>
  </si>
  <si>
    <t>Magnetite skarn replacing limestone</t>
  </si>
  <si>
    <t>Magnetite replacing clast in andesite breccia</t>
  </si>
  <si>
    <t>Limestone</t>
  </si>
  <si>
    <t>Massive magnetite with associated apatite</t>
  </si>
  <si>
    <t>Massive magnetite</t>
  </si>
  <si>
    <t>Magnetite in andesite breccia</t>
  </si>
  <si>
    <t>Magnetite replacing trachyandesite</t>
  </si>
  <si>
    <t>MG1</t>
  </si>
  <si>
    <t>Magnetite breccia with sulphides</t>
  </si>
  <si>
    <t>PAH 88097 106.37m</t>
  </si>
  <si>
    <t xml:space="preserve">PAH 88017 107.9m </t>
  </si>
  <si>
    <t>EKS 66802 73m</t>
  </si>
  <si>
    <t>EKS 66802 125.37m</t>
  </si>
  <si>
    <t>TUOL48 178m</t>
  </si>
  <si>
    <t>03NUK15</t>
  </si>
  <si>
    <t>Magnetite-titanite veined and altered syenite porphyry</t>
  </si>
  <si>
    <t>03LUOSS01</t>
  </si>
  <si>
    <t>Massive magnetite and hematite ore</t>
  </si>
  <si>
    <t>Massive magnetite cut by quartz vein</t>
  </si>
  <si>
    <t>MG2</t>
  </si>
  <si>
    <t>Massive magnetite and hematite with associated apatite</t>
  </si>
  <si>
    <t>01RAK006 183.0m</t>
  </si>
  <si>
    <t>03VALK01</t>
  </si>
  <si>
    <t>Actinolite-feldspar-quartz-magnetite vein cutting potassic altered andesite</t>
  </si>
  <si>
    <t>L4.6</t>
  </si>
  <si>
    <t>Malmberget (Josefina 840m level)</t>
  </si>
  <si>
    <t>Magnetite repalcing trachyandesite</t>
  </si>
  <si>
    <t>PAH3</t>
  </si>
  <si>
    <t>Iron Oxide-Apatite</t>
  </si>
  <si>
    <t>Tuolluvaara</t>
  </si>
  <si>
    <t>Massive hematite with magnetite</t>
  </si>
  <si>
    <t>Magnetite ore with sheared alb/kfsp veins</t>
  </si>
  <si>
    <t xml:space="preserve">Swedish national grid (RT90) </t>
  </si>
  <si>
    <r>
      <t>62</t>
    </r>
    <r>
      <rPr>
        <sz val="11"/>
        <color theme="1"/>
        <rFont val="Calibri"/>
        <family val="2"/>
      </rPr>
      <t>°55'53.1"</t>
    </r>
  </si>
  <si>
    <r>
      <t>53</t>
    </r>
    <r>
      <rPr>
        <sz val="11"/>
        <color theme="1"/>
        <rFont val="Calibri"/>
        <family val="2"/>
      </rPr>
      <t>°22'33.4"</t>
    </r>
  </si>
  <si>
    <t>52°59'43.3"</t>
  </si>
  <si>
    <t>63°10'39.2"</t>
  </si>
  <si>
    <t>53°02'22.8"</t>
  </si>
  <si>
    <t>63°03'53.1"</t>
  </si>
  <si>
    <t>Northing</t>
  </si>
  <si>
    <t>Easting</t>
  </si>
  <si>
    <t>#30</t>
  </si>
  <si>
    <t>#5</t>
  </si>
  <si>
    <t>#9</t>
  </si>
  <si>
    <t>#55</t>
  </si>
  <si>
    <t>#4</t>
  </si>
  <si>
    <t>#48</t>
  </si>
  <si>
    <t>#20</t>
  </si>
  <si>
    <t>#26</t>
  </si>
  <si>
    <t>#60</t>
  </si>
  <si>
    <t>#29</t>
  </si>
  <si>
    <t>Magnetite Skarn</t>
  </si>
  <si>
    <t>Kach3</t>
  </si>
  <si>
    <t>Sarb4</t>
  </si>
  <si>
    <t>Kach8</t>
  </si>
  <si>
    <t>Sarb7</t>
  </si>
  <si>
    <t>Sarb6</t>
  </si>
  <si>
    <t>Kach1</t>
  </si>
  <si>
    <t>Sok5</t>
  </si>
  <si>
    <t>Sarb3 (#47)</t>
  </si>
  <si>
    <t>Sok6</t>
  </si>
  <si>
    <t>Magnetite</t>
  </si>
  <si>
    <t>%</t>
  </si>
  <si>
    <t>Mean</t>
  </si>
  <si>
    <t>2Stdev</t>
  </si>
  <si>
    <t>BD</t>
  </si>
  <si>
    <t>for mgt</t>
  </si>
  <si>
    <t>Calculated</t>
  </si>
  <si>
    <t>Magnetite skarn replacing limestone with chalcopyrite</t>
  </si>
  <si>
    <t xml:space="preserve">Magnetite skarn replacing limestone </t>
  </si>
  <si>
    <t>Magnetite skarn replacing limestone with sulphides</t>
  </si>
  <si>
    <t>Magnetite skarn replacing limestone with epidote</t>
  </si>
  <si>
    <t>Albite-calcite-magnetite vein</t>
  </si>
  <si>
    <t>Magnetite-apatite skarn replacing limestone with sulphides</t>
  </si>
  <si>
    <t>Sarb9</t>
  </si>
  <si>
    <t>Magnetite plus scapolite in andesite breccia matrix</t>
  </si>
  <si>
    <t>Magnetite plus calcite in andesite breccia matrix</t>
  </si>
  <si>
    <t>Magnetite skarn replacing limestone, with Hematite replacement</t>
  </si>
  <si>
    <t>mg/kg</t>
  </si>
  <si>
    <t>Iron Oxide-Copper-Gold</t>
  </si>
  <si>
    <t>HEM</t>
  </si>
  <si>
    <t>IOCG</t>
  </si>
  <si>
    <t>IOA</t>
  </si>
  <si>
    <t>LSt</t>
  </si>
  <si>
    <t>And</t>
  </si>
  <si>
    <t>lst</t>
  </si>
  <si>
    <t>IOCg</t>
  </si>
  <si>
    <t>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</si>
</sst>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yy\-mm\-dd;@"/>
    <numFmt numFmtId="166" formatCode="0.0"/>
    <numFmt numFmtId="167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sz val="11"/>
      <color rgb="FF202124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</cellStyleXfs>
  <cellXfs count="86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2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5" borderId="0" xfId="0" applyFill="1"/>
    <xf numFmtId="0" fontId="2" fillId="5" borderId="0" xfId="1" applyFill="1" applyAlignment="1">
      <alignment horizontal="left" vertical="center"/>
    </xf>
    <xf numFmtId="1" fontId="2" fillId="5" borderId="0" xfId="1" applyNumberFormat="1" applyFill="1" applyAlignment="1">
      <alignment horizontal="left" vertical="center"/>
    </xf>
    <xf numFmtId="0" fontId="1" fillId="5" borderId="0" xfId="2" applyFill="1"/>
    <xf numFmtId="0" fontId="2" fillId="0" borderId="0" xfId="1" applyAlignment="1">
      <alignment horizontal="left" vertical="center"/>
    </xf>
    <xf numFmtId="1" fontId="2" fillId="0" borderId="0" xfId="1" applyNumberFormat="1" applyAlignment="1">
      <alignment horizontal="left" vertical="center"/>
    </xf>
    <xf numFmtId="0" fontId="1" fillId="0" borderId="0" xfId="2"/>
    <xf numFmtId="0" fontId="1" fillId="4" borderId="0" xfId="2" applyFill="1"/>
    <xf numFmtId="0" fontId="0" fillId="4" borderId="0" xfId="0" applyFill="1"/>
    <xf numFmtId="0" fontId="6" fillId="5" borderId="0" xfId="3" applyFont="1" applyFill="1" applyAlignment="1">
      <alignment horizontal="left"/>
    </xf>
    <xf numFmtId="0" fontId="6" fillId="5" borderId="0" xfId="3" applyFont="1" applyFill="1"/>
    <xf numFmtId="0" fontId="6" fillId="5" borderId="0" xfId="2" applyFont="1" applyFill="1"/>
    <xf numFmtId="0" fontId="2" fillId="5" borderId="0" xfId="4" applyFont="1" applyFill="1"/>
    <xf numFmtId="0" fontId="6" fillId="5" borderId="0" xfId="4" applyFont="1" applyFill="1" applyAlignment="1">
      <alignment horizontal="left"/>
    </xf>
    <xf numFmtId="0" fontId="6" fillId="5" borderId="0" xfId="4" applyFont="1" applyFill="1"/>
    <xf numFmtId="0" fontId="0" fillId="5" borderId="1" xfId="0" applyFill="1" applyBorder="1"/>
    <xf numFmtId="0" fontId="6" fillId="0" borderId="0" xfId="2" applyFont="1"/>
    <xf numFmtId="0" fontId="6" fillId="4" borderId="0" xfId="2" applyFont="1" applyFill="1"/>
    <xf numFmtId="0" fontId="6" fillId="0" borderId="0" xfId="4" applyFont="1"/>
    <xf numFmtId="0" fontId="5" fillId="0" borderId="0" xfId="4"/>
    <xf numFmtId="0" fontId="2" fillId="5" borderId="1" xfId="1" applyFill="1" applyBorder="1" applyAlignment="1">
      <alignment horizontal="left" vertical="center"/>
    </xf>
    <xf numFmtId="1" fontId="2" fillId="5" borderId="1" xfId="1" applyNumberFormat="1" applyFill="1" applyBorder="1" applyAlignment="1">
      <alignment horizontal="left" vertical="center"/>
    </xf>
    <xf numFmtId="0" fontId="1" fillId="5" borderId="1" xfId="2" applyFill="1" applyBorder="1"/>
    <xf numFmtId="49" fontId="3" fillId="2" borderId="0" xfId="1" applyNumberFormat="1" applyFont="1" applyFill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6" fillId="0" borderId="0" xfId="0" applyFont="1"/>
    <xf numFmtId="0" fontId="2" fillId="0" borderId="0" xfId="1" applyAlignment="1">
      <alignment horizontal="center" vertical="center"/>
    </xf>
    <xf numFmtId="15" fontId="2" fillId="0" borderId="0" xfId="1" applyNumberFormat="1" applyAlignment="1">
      <alignment horizontal="center" vertical="center"/>
    </xf>
    <xf numFmtId="165" fontId="2" fillId="0" borderId="0" xfId="1" applyNumberFormat="1"/>
    <xf numFmtId="0" fontId="2" fillId="0" borderId="0" xfId="1" applyAlignment="1">
      <alignment horizontal="center"/>
    </xf>
    <xf numFmtId="1" fontId="2" fillId="0" borderId="0" xfId="1" applyNumberFormat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0" xfId="1"/>
    <xf numFmtId="0" fontId="2" fillId="0" borderId="0" xfId="1" applyAlignment="1">
      <alignment wrapText="1"/>
    </xf>
    <xf numFmtId="166" fontId="2" fillId="0" borderId="0" xfId="1" applyNumberFormat="1" applyAlignment="1">
      <alignment horizontal="center" vertical="center" wrapText="1"/>
    </xf>
    <xf numFmtId="0" fontId="6" fillId="0" borderId="0" xfId="3" applyFont="1"/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1" applyAlignment="1">
      <alignment horizontal="center" vertical="center" wrapText="1"/>
    </xf>
    <xf numFmtId="166" fontId="2" fillId="0" borderId="0" xfId="3" applyNumberFormat="1" applyFont="1"/>
    <xf numFmtId="0" fontId="6" fillId="0" borderId="0" xfId="3" applyFont="1" applyAlignment="1">
      <alignment horizontal="center"/>
    </xf>
    <xf numFmtId="1" fontId="2" fillId="0" borderId="0" xfId="1" applyNumberFormat="1" applyAlignment="1">
      <alignment horizontal="center" vertical="center" wrapText="1"/>
    </xf>
    <xf numFmtId="0" fontId="5" fillId="0" borderId="0" xfId="0" applyFont="1"/>
    <xf numFmtId="167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/>
    <xf numFmtId="0" fontId="10" fillId="0" borderId="2" xfId="0" applyFont="1" applyBorder="1"/>
    <xf numFmtId="0" fontId="0" fillId="0" borderId="2" xfId="0" applyBorder="1"/>
    <xf numFmtId="0" fontId="0" fillId="0" borderId="0" xfId="0" applyAlignment="1">
      <alignment vertical="top"/>
    </xf>
    <xf numFmtId="0" fontId="10" fillId="0" borderId="1" xfId="0" applyFont="1" applyBorder="1"/>
    <xf numFmtId="0" fontId="0" fillId="0" borderId="1" xfId="0" applyBorder="1"/>
    <xf numFmtId="1" fontId="11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/>
    <xf numFmtId="2" fontId="5" fillId="0" borderId="0" xfId="0" applyNumberFormat="1" applyFont="1"/>
    <xf numFmtId="0" fontId="10" fillId="0" borderId="0" xfId="0" applyFont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166" fontId="0" fillId="0" borderId="0" xfId="0" applyNumberFormat="1"/>
    <xf numFmtId="1" fontId="0" fillId="0" borderId="0" xfId="0" applyNumberFormat="1"/>
    <xf numFmtId="0" fontId="10" fillId="0" borderId="0" xfId="0" applyFont="1" applyAlignment="1">
      <alignment vertical="top"/>
    </xf>
    <xf numFmtId="0" fontId="10" fillId="5" borderId="0" xfId="0" applyFont="1" applyFill="1"/>
    <xf numFmtId="0" fontId="2" fillId="0" borderId="1" xfId="1" applyBorder="1" applyAlignment="1">
      <alignment horizontal="left" vertical="center"/>
    </xf>
    <xf numFmtId="1" fontId="2" fillId="0" borderId="1" xfId="1" applyNumberFormat="1" applyBorder="1" applyAlignment="1">
      <alignment horizontal="left" vertical="center"/>
    </xf>
    <xf numFmtId="0" fontId="1" fillId="0" borderId="1" xfId="2" applyBorder="1"/>
    <xf numFmtId="0" fontId="1" fillId="4" borderId="1" xfId="2" applyFill="1" applyBorder="1"/>
    <xf numFmtId="0" fontId="0" fillId="4" borderId="1" xfId="0" applyFill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 16" xfId="3" xr:uid="{4B7D70F2-D465-42F0-ADBE-2E974970B522}"/>
    <cellStyle name="Normal 17" xfId="2" xr:uid="{544CC5A9-5296-4DA0-A358-C707C38592C1}"/>
    <cellStyle name="Normal 17 2" xfId="4" xr:uid="{AD4AAC1C-9D74-4D92-B9CC-C2A84610693E}"/>
    <cellStyle name="Normal 2" xfId="1" xr:uid="{FC302BD0-A540-423C-9C4D-D55187BE0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519045</xdr:colOff>
      <xdr:row>139</xdr:row>
      <xdr:rowOff>52870</xdr:rowOff>
    </xdr:from>
    <xdr:to>
      <xdr:col>50</xdr:col>
      <xdr:colOff>462860</xdr:colOff>
      <xdr:row>166</xdr:row>
      <xdr:rowOff>52870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B1DD56-1021-49A9-B5B5-81ABA8C8D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36770" y="24570220"/>
          <a:ext cx="6668465" cy="5143500"/>
        </a:xfrm>
        <a:prstGeom prst="rect">
          <a:avLst/>
        </a:prstGeom>
      </xdr:spPr>
    </xdr:pic>
    <xdr:clientData/>
  </xdr:twoCellAnchor>
  <xdr:twoCellAnchor editAs="oneCell">
    <xdr:from>
      <xdr:col>25</xdr:col>
      <xdr:colOff>270567</xdr:colOff>
      <xdr:row>141</xdr:row>
      <xdr:rowOff>96632</xdr:rowOff>
    </xdr:from>
    <xdr:to>
      <xdr:col>36</xdr:col>
      <xdr:colOff>442016</xdr:colOff>
      <xdr:row>168</xdr:row>
      <xdr:rowOff>143443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314F9C-F730-4506-8B69-48F423BBD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53892" y="24994982"/>
          <a:ext cx="6877049" cy="5190311"/>
        </a:xfrm>
        <a:prstGeom prst="rect">
          <a:avLst/>
        </a:prstGeom>
      </xdr:spPr>
    </xdr:pic>
    <xdr:clientData/>
  </xdr:twoCellAnchor>
  <xdr:twoCellAnchor editAs="oneCell">
    <xdr:from>
      <xdr:col>50</xdr:col>
      <xdr:colOff>334203</xdr:colOff>
      <xdr:row>141</xdr:row>
      <xdr:rowOff>10077</xdr:rowOff>
    </xdr:from>
    <xdr:to>
      <xdr:col>59</xdr:col>
      <xdr:colOff>100872</xdr:colOff>
      <xdr:row>173</xdr:row>
      <xdr:rowOff>28363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A317-D08B-403C-A438-ADE99B5C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576578" y="24908427"/>
          <a:ext cx="5815044" cy="6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9B65-2207-4472-BC49-87B6078E0A4E}">
  <dimension ref="A1:M31"/>
  <sheetViews>
    <sheetView workbookViewId="0">
      <selection activeCell="F35" sqref="F35"/>
    </sheetView>
  </sheetViews>
  <sheetFormatPr defaultRowHeight="15"/>
  <cols>
    <col min="1" max="1" width="13.85546875" customWidth="1"/>
    <col min="2" max="2" width="13.42578125" customWidth="1"/>
    <col min="3" max="4" width="11.5703125" customWidth="1"/>
    <col min="5" max="5" width="60.42578125" customWidth="1"/>
    <col min="6" max="7" width="18.85546875" customWidth="1"/>
    <col min="8" max="8" width="18" customWidth="1"/>
    <col min="9" max="9" width="32.5703125" customWidth="1"/>
    <col min="10" max="10" width="14.7109375" customWidth="1"/>
    <col min="11" max="11" width="12.5703125" bestFit="1" customWidth="1"/>
    <col min="12" max="12" width="71.140625" customWidth="1"/>
    <col min="13" max="13" width="29.85546875" customWidth="1"/>
  </cols>
  <sheetData>
    <row r="1" spans="1:13">
      <c r="A1" s="64" t="s">
        <v>560</v>
      </c>
      <c r="B1" s="64" t="s">
        <v>562</v>
      </c>
      <c r="C1" s="64" t="s">
        <v>563</v>
      </c>
      <c r="D1" s="65"/>
      <c r="E1" s="64" t="s">
        <v>565</v>
      </c>
      <c r="F1" s="64" t="s">
        <v>567</v>
      </c>
      <c r="G1" s="58"/>
      <c r="H1" s="64" t="s">
        <v>561</v>
      </c>
      <c r="I1" s="64" t="s">
        <v>562</v>
      </c>
      <c r="J1" s="64" t="s">
        <v>564</v>
      </c>
      <c r="K1" s="65"/>
      <c r="L1" s="64" t="s">
        <v>566</v>
      </c>
      <c r="M1" s="64" t="s">
        <v>568</v>
      </c>
    </row>
    <row r="2" spans="1:13">
      <c r="A2" s="67"/>
      <c r="B2" s="67"/>
      <c r="C2" s="67" t="s">
        <v>625</v>
      </c>
      <c r="D2" s="67" t="s">
        <v>626</v>
      </c>
      <c r="E2" s="67"/>
      <c r="F2" s="67"/>
      <c r="G2" s="58"/>
      <c r="H2" s="67"/>
      <c r="I2" s="67"/>
      <c r="J2" s="67" t="s">
        <v>625</v>
      </c>
      <c r="K2" s="67" t="s">
        <v>626</v>
      </c>
      <c r="L2" s="67"/>
      <c r="M2" s="67"/>
    </row>
    <row r="3" spans="1:13">
      <c r="A3" s="58" t="s">
        <v>637</v>
      </c>
      <c r="B3" s="58"/>
      <c r="C3" s="58"/>
      <c r="D3" s="58"/>
      <c r="E3" s="58"/>
      <c r="F3" s="58"/>
      <c r="G3" s="58"/>
      <c r="H3" s="58" t="s">
        <v>614</v>
      </c>
      <c r="I3" s="58"/>
      <c r="J3" s="60" t="s">
        <v>618</v>
      </c>
      <c r="L3" s="58"/>
      <c r="M3" s="58"/>
    </row>
    <row r="4" spans="1:13">
      <c r="A4" t="s">
        <v>643</v>
      </c>
      <c r="B4" t="s">
        <v>584</v>
      </c>
      <c r="C4" t="s">
        <v>620</v>
      </c>
      <c r="D4" t="s">
        <v>619</v>
      </c>
      <c r="E4" t="s">
        <v>658</v>
      </c>
      <c r="F4" t="s">
        <v>588</v>
      </c>
      <c r="H4" t="s">
        <v>610</v>
      </c>
      <c r="I4" t="s">
        <v>571</v>
      </c>
      <c r="J4">
        <v>7537718</v>
      </c>
      <c r="K4">
        <v>1685715</v>
      </c>
      <c r="L4" t="s">
        <v>590</v>
      </c>
      <c r="M4" t="s">
        <v>575</v>
      </c>
    </row>
    <row r="5" spans="1:13">
      <c r="A5" t="s">
        <v>638</v>
      </c>
      <c r="B5" t="s">
        <v>584</v>
      </c>
      <c r="C5" t="s">
        <v>620</v>
      </c>
      <c r="D5" t="s">
        <v>619</v>
      </c>
      <c r="E5" t="s">
        <v>659</v>
      </c>
      <c r="F5" t="s">
        <v>588</v>
      </c>
      <c r="H5" s="66" t="s">
        <v>602</v>
      </c>
      <c r="I5" s="66" t="s">
        <v>571</v>
      </c>
      <c r="J5">
        <v>7538040</v>
      </c>
      <c r="K5">
        <v>1685606</v>
      </c>
      <c r="L5" s="59" t="s">
        <v>601</v>
      </c>
      <c r="M5" s="66" t="s">
        <v>575</v>
      </c>
    </row>
    <row r="6" spans="1:13" ht="15.75" customHeight="1">
      <c r="A6" t="s">
        <v>640</v>
      </c>
      <c r="B6" t="s">
        <v>584</v>
      </c>
      <c r="C6" t="s">
        <v>620</v>
      </c>
      <c r="D6" t="s">
        <v>619</v>
      </c>
      <c r="E6" t="s">
        <v>661</v>
      </c>
      <c r="F6" t="s">
        <v>578</v>
      </c>
      <c r="H6" t="s">
        <v>608</v>
      </c>
      <c r="I6" t="s">
        <v>574</v>
      </c>
      <c r="J6">
        <v>7462074</v>
      </c>
      <c r="K6">
        <v>1708551</v>
      </c>
      <c r="L6" s="60" t="s">
        <v>609</v>
      </c>
      <c r="M6" t="s">
        <v>578</v>
      </c>
    </row>
    <row r="7" spans="1:13">
      <c r="A7" t="s">
        <v>631</v>
      </c>
      <c r="B7" t="s">
        <v>584</v>
      </c>
      <c r="C7" t="s">
        <v>620</v>
      </c>
      <c r="D7" t="s">
        <v>619</v>
      </c>
      <c r="E7" t="s">
        <v>586</v>
      </c>
      <c r="F7" t="s">
        <v>588</v>
      </c>
      <c r="H7" t="s">
        <v>593</v>
      </c>
      <c r="I7" t="s">
        <v>611</v>
      </c>
      <c r="J7" s="61">
        <v>7462074</v>
      </c>
      <c r="K7" s="61">
        <v>1708551</v>
      </c>
      <c r="L7" t="s">
        <v>589</v>
      </c>
      <c r="M7" t="s">
        <v>578</v>
      </c>
    </row>
    <row r="8" spans="1:13">
      <c r="A8" t="s">
        <v>628</v>
      </c>
      <c r="B8" t="s">
        <v>584</v>
      </c>
      <c r="C8" t="s">
        <v>620</v>
      </c>
      <c r="D8" t="s">
        <v>619</v>
      </c>
      <c r="E8" t="s">
        <v>656</v>
      </c>
      <c r="F8" t="s">
        <v>588</v>
      </c>
      <c r="H8" t="s">
        <v>605</v>
      </c>
      <c r="I8" t="s">
        <v>611</v>
      </c>
      <c r="J8" s="61">
        <v>7462074</v>
      </c>
      <c r="K8" s="61">
        <v>1708551</v>
      </c>
      <c r="L8" t="s">
        <v>606</v>
      </c>
      <c r="M8" t="s">
        <v>578</v>
      </c>
    </row>
    <row r="9" spans="1:13">
      <c r="A9" t="s">
        <v>629</v>
      </c>
      <c r="B9" t="s">
        <v>584</v>
      </c>
      <c r="C9" t="s">
        <v>620</v>
      </c>
      <c r="D9" t="s">
        <v>619</v>
      </c>
      <c r="E9" t="s">
        <v>586</v>
      </c>
      <c r="F9" t="s">
        <v>588</v>
      </c>
      <c r="H9" t="s">
        <v>600</v>
      </c>
      <c r="I9" t="s">
        <v>569</v>
      </c>
      <c r="J9" s="62">
        <v>7538978</v>
      </c>
      <c r="K9" s="62">
        <v>1686396</v>
      </c>
      <c r="L9" t="s">
        <v>589</v>
      </c>
      <c r="M9" t="s">
        <v>575</v>
      </c>
    </row>
    <row r="10" spans="1:13">
      <c r="A10" t="s">
        <v>633</v>
      </c>
      <c r="B10" t="s">
        <v>584</v>
      </c>
      <c r="C10" t="s">
        <v>620</v>
      </c>
      <c r="D10" t="s">
        <v>619</v>
      </c>
      <c r="E10" t="s">
        <v>586</v>
      </c>
      <c r="F10" t="s">
        <v>588</v>
      </c>
      <c r="H10" t="s">
        <v>548</v>
      </c>
      <c r="I10" t="s">
        <v>26</v>
      </c>
      <c r="J10" s="62">
        <v>7520872</v>
      </c>
      <c r="K10" s="62">
        <v>1710539</v>
      </c>
      <c r="L10" t="s">
        <v>604</v>
      </c>
      <c r="M10" t="s">
        <v>581</v>
      </c>
    </row>
    <row r="11" spans="1:13">
      <c r="A11" t="s">
        <v>632</v>
      </c>
      <c r="B11" t="s">
        <v>584</v>
      </c>
      <c r="C11" t="s">
        <v>620</v>
      </c>
      <c r="D11" t="s">
        <v>619</v>
      </c>
      <c r="E11" t="s">
        <v>586</v>
      </c>
      <c r="F11" t="s">
        <v>588</v>
      </c>
      <c r="H11" t="s">
        <v>558</v>
      </c>
      <c r="I11" t="s">
        <v>26</v>
      </c>
      <c r="J11" s="62">
        <v>7520872</v>
      </c>
      <c r="K11" s="62">
        <v>1710539</v>
      </c>
      <c r="L11" t="s">
        <v>590</v>
      </c>
      <c r="M11" t="s">
        <v>581</v>
      </c>
    </row>
    <row r="12" spans="1:13">
      <c r="A12" t="s">
        <v>11</v>
      </c>
      <c r="B12" t="s">
        <v>584</v>
      </c>
      <c r="C12" t="s">
        <v>620</v>
      </c>
      <c r="D12" t="s">
        <v>619</v>
      </c>
      <c r="E12" t="s">
        <v>587</v>
      </c>
      <c r="F12" t="s">
        <v>578</v>
      </c>
      <c r="H12" t="s">
        <v>559</v>
      </c>
      <c r="I12" t="s">
        <v>26</v>
      </c>
      <c r="J12" s="62">
        <v>7520872</v>
      </c>
      <c r="K12" s="62">
        <v>1710539</v>
      </c>
      <c r="L12" t="s">
        <v>604</v>
      </c>
      <c r="M12" t="s">
        <v>581</v>
      </c>
    </row>
    <row r="13" spans="1:13">
      <c r="A13" t="s">
        <v>19</v>
      </c>
      <c r="B13" t="s">
        <v>584</v>
      </c>
      <c r="C13" t="s">
        <v>620</v>
      </c>
      <c r="D13" t="s">
        <v>619</v>
      </c>
      <c r="E13" t="s">
        <v>586</v>
      </c>
      <c r="F13" t="s">
        <v>588</v>
      </c>
      <c r="H13" t="s">
        <v>550</v>
      </c>
      <c r="I13" t="s">
        <v>31</v>
      </c>
      <c r="J13">
        <v>7537942</v>
      </c>
      <c r="K13">
        <v>1686201</v>
      </c>
      <c r="L13" t="s">
        <v>590</v>
      </c>
      <c r="M13" t="s">
        <v>577</v>
      </c>
    </row>
    <row r="14" spans="1:13">
      <c r="A14" t="s">
        <v>9</v>
      </c>
      <c r="B14" t="s">
        <v>584</v>
      </c>
      <c r="C14" t="s">
        <v>620</v>
      </c>
      <c r="D14" t="s">
        <v>619</v>
      </c>
      <c r="E14" t="s">
        <v>661</v>
      </c>
      <c r="F14" t="s">
        <v>578</v>
      </c>
      <c r="H14" t="s">
        <v>552</v>
      </c>
      <c r="I14" t="s">
        <v>31</v>
      </c>
      <c r="J14">
        <v>7537942</v>
      </c>
      <c r="K14">
        <v>1686201</v>
      </c>
      <c r="L14" t="s">
        <v>590</v>
      </c>
      <c r="M14" t="s">
        <v>577</v>
      </c>
    </row>
    <row r="15" spans="1:13">
      <c r="A15" t="s">
        <v>630</v>
      </c>
      <c r="B15" t="s">
        <v>584</v>
      </c>
      <c r="C15" t="s">
        <v>620</v>
      </c>
      <c r="D15" t="s">
        <v>619</v>
      </c>
      <c r="E15" t="s">
        <v>663</v>
      </c>
      <c r="F15" t="s">
        <v>588</v>
      </c>
      <c r="H15" t="s">
        <v>557</v>
      </c>
      <c r="I15" t="s">
        <v>31</v>
      </c>
      <c r="J15">
        <v>7537942</v>
      </c>
      <c r="K15">
        <v>1686201</v>
      </c>
      <c r="L15" t="s">
        <v>616</v>
      </c>
      <c r="M15" t="s">
        <v>577</v>
      </c>
    </row>
    <row r="16" spans="1:13">
      <c r="A16" t="s">
        <v>635</v>
      </c>
      <c r="B16" t="s">
        <v>584</v>
      </c>
      <c r="C16" t="s">
        <v>620</v>
      </c>
      <c r="D16" t="s">
        <v>619</v>
      </c>
      <c r="E16" t="s">
        <v>587</v>
      </c>
      <c r="F16" t="s">
        <v>578</v>
      </c>
      <c r="H16" t="s">
        <v>597</v>
      </c>
      <c r="I16" t="s">
        <v>570</v>
      </c>
      <c r="J16" s="63">
        <v>7523674</v>
      </c>
      <c r="K16" s="63">
        <v>1561680</v>
      </c>
      <c r="L16" t="s">
        <v>590</v>
      </c>
      <c r="M16" t="s">
        <v>580</v>
      </c>
    </row>
    <row r="17" spans="1:13">
      <c r="A17" t="s">
        <v>645</v>
      </c>
      <c r="B17" t="s">
        <v>583</v>
      </c>
      <c r="C17" s="70" t="s">
        <v>623</v>
      </c>
      <c r="D17" s="71" t="s">
        <v>624</v>
      </c>
      <c r="E17" t="s">
        <v>654</v>
      </c>
      <c r="F17" t="s">
        <v>588</v>
      </c>
      <c r="H17" t="s">
        <v>598</v>
      </c>
      <c r="I17" t="s">
        <v>570</v>
      </c>
      <c r="J17" s="63">
        <v>7523674</v>
      </c>
      <c r="K17" s="63">
        <v>1561680</v>
      </c>
      <c r="L17" s="59" t="s">
        <v>617</v>
      </c>
      <c r="M17" t="s">
        <v>580</v>
      </c>
    </row>
    <row r="18" spans="1:13">
      <c r="A18" t="s">
        <v>639</v>
      </c>
      <c r="B18" t="s">
        <v>583</v>
      </c>
      <c r="C18" s="70" t="s">
        <v>623</v>
      </c>
      <c r="D18" s="71" t="s">
        <v>624</v>
      </c>
      <c r="E18" t="s">
        <v>587</v>
      </c>
      <c r="F18" t="s">
        <v>578</v>
      </c>
      <c r="H18" t="s">
        <v>599</v>
      </c>
      <c r="I18" t="s">
        <v>615</v>
      </c>
      <c r="J18">
        <v>7630691</v>
      </c>
      <c r="K18">
        <v>1595224</v>
      </c>
      <c r="L18" t="s">
        <v>590</v>
      </c>
      <c r="M18" t="s">
        <v>582</v>
      </c>
    </row>
    <row r="19" spans="1:13">
      <c r="A19" t="s">
        <v>642</v>
      </c>
      <c r="B19" t="s">
        <v>583</v>
      </c>
      <c r="C19" s="70" t="s">
        <v>623</v>
      </c>
      <c r="D19" s="71" t="s">
        <v>624</v>
      </c>
      <c r="E19" t="s">
        <v>654</v>
      </c>
      <c r="F19" t="s">
        <v>588</v>
      </c>
      <c r="H19" s="58" t="s">
        <v>665</v>
      </c>
    </row>
    <row r="20" spans="1:13">
      <c r="A20" t="s">
        <v>641</v>
      </c>
      <c r="B20" t="s">
        <v>583</v>
      </c>
      <c r="C20" s="70" t="s">
        <v>623</v>
      </c>
      <c r="D20" s="71" t="s">
        <v>624</v>
      </c>
      <c r="E20" t="s">
        <v>657</v>
      </c>
      <c r="F20" t="s">
        <v>588</v>
      </c>
      <c r="H20" t="s">
        <v>613</v>
      </c>
      <c r="I20" t="s">
        <v>5</v>
      </c>
      <c r="J20">
        <v>7527609</v>
      </c>
      <c r="K20">
        <v>1680252</v>
      </c>
      <c r="L20" t="s">
        <v>594</v>
      </c>
      <c r="M20" t="s">
        <v>576</v>
      </c>
    </row>
    <row r="21" spans="1:13">
      <c r="A21" t="s">
        <v>660</v>
      </c>
      <c r="B21" t="s">
        <v>583</v>
      </c>
      <c r="C21" s="70" t="s">
        <v>623</v>
      </c>
      <c r="D21" s="71" t="s">
        <v>624</v>
      </c>
      <c r="E21" t="s">
        <v>655</v>
      </c>
      <c r="F21" t="s">
        <v>588</v>
      </c>
      <c r="H21" t="s">
        <v>595</v>
      </c>
      <c r="I21" t="s">
        <v>5</v>
      </c>
      <c r="J21">
        <v>7527609</v>
      </c>
      <c r="K21">
        <v>1680252</v>
      </c>
      <c r="L21" t="s">
        <v>594</v>
      </c>
      <c r="M21" t="s">
        <v>576</v>
      </c>
    </row>
    <row r="22" spans="1:13">
      <c r="A22" t="s">
        <v>644</v>
      </c>
      <c r="B22" t="s">
        <v>585</v>
      </c>
      <c r="C22" s="70" t="s">
        <v>621</v>
      </c>
      <c r="D22" t="s">
        <v>622</v>
      </c>
      <c r="E22" t="s">
        <v>656</v>
      </c>
      <c r="F22" t="s">
        <v>588</v>
      </c>
      <c r="H22" t="s">
        <v>596</v>
      </c>
      <c r="I22" t="s">
        <v>5</v>
      </c>
      <c r="J22">
        <v>7527609</v>
      </c>
      <c r="K22">
        <v>1680252</v>
      </c>
      <c r="L22" t="s">
        <v>594</v>
      </c>
      <c r="M22" t="s">
        <v>576</v>
      </c>
    </row>
    <row r="23" spans="1:13">
      <c r="A23" t="s">
        <v>646</v>
      </c>
      <c r="B23" t="s">
        <v>585</v>
      </c>
      <c r="C23" s="70" t="s">
        <v>621</v>
      </c>
      <c r="D23" t="s">
        <v>622</v>
      </c>
      <c r="E23" t="s">
        <v>657</v>
      </c>
      <c r="F23" t="s">
        <v>588</v>
      </c>
      <c r="H23" t="s">
        <v>162</v>
      </c>
      <c r="I23" t="s">
        <v>28</v>
      </c>
      <c r="J23">
        <v>7501059</v>
      </c>
      <c r="K23">
        <v>1566903</v>
      </c>
      <c r="L23" t="s">
        <v>592</v>
      </c>
      <c r="M23" t="s">
        <v>575</v>
      </c>
    </row>
    <row r="24" spans="1:13">
      <c r="A24" t="s">
        <v>535</v>
      </c>
      <c r="B24" t="s">
        <v>585</v>
      </c>
      <c r="C24" s="70" t="s">
        <v>621</v>
      </c>
      <c r="D24" t="s">
        <v>622</v>
      </c>
      <c r="E24" t="s">
        <v>662</v>
      </c>
      <c r="F24" t="s">
        <v>578</v>
      </c>
      <c r="H24" t="s">
        <v>544</v>
      </c>
      <c r="I24" t="s">
        <v>572</v>
      </c>
      <c r="J24">
        <v>7515227</v>
      </c>
      <c r="K24">
        <v>1719947</v>
      </c>
      <c r="L24" t="s">
        <v>603</v>
      </c>
      <c r="M24" t="s">
        <v>579</v>
      </c>
    </row>
    <row r="25" spans="1:13">
      <c r="A25" t="s">
        <v>536</v>
      </c>
      <c r="B25" t="s">
        <v>585</v>
      </c>
      <c r="C25" s="70" t="s">
        <v>621</v>
      </c>
      <c r="D25" t="s">
        <v>622</v>
      </c>
      <c r="E25" t="s">
        <v>655</v>
      </c>
      <c r="F25" t="s">
        <v>588</v>
      </c>
      <c r="H25" t="s">
        <v>546</v>
      </c>
      <c r="I25" t="s">
        <v>573</v>
      </c>
      <c r="J25" s="62">
        <v>7534093</v>
      </c>
      <c r="K25" s="62">
        <v>1725127</v>
      </c>
      <c r="L25" t="s">
        <v>591</v>
      </c>
      <c r="M25" t="s">
        <v>578</v>
      </c>
    </row>
    <row r="26" spans="1:13">
      <c r="A26" t="s">
        <v>22</v>
      </c>
      <c r="B26" t="s">
        <v>585</v>
      </c>
      <c r="C26" s="70" t="s">
        <v>621</v>
      </c>
      <c r="D26" t="s">
        <v>622</v>
      </c>
      <c r="E26" t="s">
        <v>657</v>
      </c>
      <c r="F26" t="s">
        <v>588</v>
      </c>
      <c r="H26" s="68" t="s">
        <v>607</v>
      </c>
      <c r="I26" s="68" t="s">
        <v>15</v>
      </c>
      <c r="J26" s="69">
        <v>7526507</v>
      </c>
      <c r="K26" s="69">
        <v>1682450</v>
      </c>
      <c r="L26" s="68" t="s">
        <v>612</v>
      </c>
      <c r="M26" s="68" t="s">
        <v>575</v>
      </c>
    </row>
    <row r="27" spans="1:13">
      <c r="A27" t="s">
        <v>13</v>
      </c>
      <c r="B27" t="s">
        <v>585</v>
      </c>
      <c r="C27" s="70" t="s">
        <v>621</v>
      </c>
      <c r="D27" t="s">
        <v>622</v>
      </c>
      <c r="E27" t="s">
        <v>586</v>
      </c>
      <c r="F27" t="s">
        <v>588</v>
      </c>
    </row>
    <row r="28" spans="1:13">
      <c r="A28" t="s">
        <v>634</v>
      </c>
      <c r="B28" t="s">
        <v>585</v>
      </c>
      <c r="C28" s="70" t="s">
        <v>621</v>
      </c>
      <c r="D28" t="s">
        <v>622</v>
      </c>
      <c r="E28" t="s">
        <v>656</v>
      </c>
      <c r="F28" t="s">
        <v>588</v>
      </c>
    </row>
    <row r="29" spans="1:13">
      <c r="A29" t="s">
        <v>636</v>
      </c>
      <c r="B29" t="s">
        <v>585</v>
      </c>
      <c r="C29" s="70" t="s">
        <v>621</v>
      </c>
      <c r="D29" t="s">
        <v>622</v>
      </c>
      <c r="E29" t="s">
        <v>656</v>
      </c>
      <c r="F29" t="s">
        <v>588</v>
      </c>
    </row>
    <row r="30" spans="1:13">
      <c r="A30" t="s">
        <v>627</v>
      </c>
      <c r="B30" t="s">
        <v>585</v>
      </c>
      <c r="C30" s="70" t="s">
        <v>621</v>
      </c>
      <c r="D30" t="s">
        <v>622</v>
      </c>
      <c r="E30" t="s">
        <v>656</v>
      </c>
      <c r="F30" t="s">
        <v>588</v>
      </c>
    </row>
    <row r="31" spans="1:13">
      <c r="A31" s="68" t="s">
        <v>534</v>
      </c>
      <c r="B31" s="68" t="s">
        <v>585</v>
      </c>
      <c r="C31" s="74" t="s">
        <v>621</v>
      </c>
      <c r="D31" s="68" t="s">
        <v>622</v>
      </c>
      <c r="E31" s="68" t="s">
        <v>655</v>
      </c>
      <c r="F31" s="68" t="s">
        <v>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C188-9E29-472C-9F71-6198B0B22620}">
  <dimension ref="A4:BH282"/>
  <sheetViews>
    <sheetView topLeftCell="A9" workbookViewId="0">
      <selection activeCell="F94" sqref="F94"/>
    </sheetView>
  </sheetViews>
  <sheetFormatPr defaultRowHeight="15"/>
  <cols>
    <col min="1" max="2" width="15" customWidth="1"/>
    <col min="3" max="3" width="11.5703125" customWidth="1"/>
    <col min="4" max="4" width="39.42578125" bestFit="1" customWidth="1"/>
    <col min="5" max="5" width="11.85546875" style="1" bestFit="1" customWidth="1"/>
    <col min="6" max="6" width="11" bestFit="1" customWidth="1"/>
    <col min="7" max="11" width="9.5703125" bestFit="1" customWidth="1"/>
    <col min="13" max="14" width="10.5703125" bestFit="1" customWidth="1"/>
    <col min="15" max="22" width="9.5703125" bestFit="1" customWidth="1"/>
    <col min="23" max="23" width="10.5703125" bestFit="1" customWidth="1"/>
    <col min="55" max="58" width="12" bestFit="1" customWidth="1"/>
  </cols>
  <sheetData>
    <row r="4" spans="1:23">
      <c r="D4" s="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D5" s="4"/>
      <c r="E5" s="3"/>
      <c r="F5" s="4" t="s">
        <v>51</v>
      </c>
      <c r="G5" s="4"/>
      <c r="H5" s="4"/>
      <c r="I5" s="4"/>
      <c r="J5" s="4"/>
      <c r="K5" s="4"/>
      <c r="L5" s="4"/>
      <c r="M5" s="84" t="s">
        <v>653</v>
      </c>
      <c r="N5" s="85"/>
      <c r="O5" s="4"/>
      <c r="P5" s="4"/>
      <c r="Q5" s="4"/>
      <c r="R5" s="4"/>
      <c r="S5" s="4"/>
      <c r="T5" s="4"/>
      <c r="U5" s="4"/>
      <c r="V5" s="4"/>
      <c r="W5" s="4"/>
    </row>
    <row r="6" spans="1:23">
      <c r="D6" s="4" t="s">
        <v>50</v>
      </c>
      <c r="E6" s="3" t="s">
        <v>49</v>
      </c>
      <c r="F6" s="73" t="s">
        <v>48</v>
      </c>
      <c r="G6" s="73" t="s">
        <v>47</v>
      </c>
      <c r="H6" s="73" t="s">
        <v>46</v>
      </c>
      <c r="I6" s="73" t="s">
        <v>45</v>
      </c>
      <c r="J6" s="73" t="s">
        <v>44</v>
      </c>
      <c r="K6" s="73" t="s">
        <v>43</v>
      </c>
      <c r="L6" s="73" t="s">
        <v>42</v>
      </c>
      <c r="M6" s="73" t="s">
        <v>42</v>
      </c>
      <c r="N6" s="73" t="s">
        <v>41</v>
      </c>
      <c r="O6" s="73" t="s">
        <v>40</v>
      </c>
      <c r="P6" s="73" t="s">
        <v>39</v>
      </c>
      <c r="Q6" s="73" t="s">
        <v>38</v>
      </c>
      <c r="R6" s="73" t="s">
        <v>37</v>
      </c>
      <c r="S6" s="73" t="s">
        <v>36</v>
      </c>
      <c r="T6" s="73" t="s">
        <v>35</v>
      </c>
      <c r="U6" s="73" t="s">
        <v>34</v>
      </c>
      <c r="V6" s="73" t="s">
        <v>33</v>
      </c>
      <c r="W6" s="73" t="s">
        <v>32</v>
      </c>
    </row>
    <row r="7" spans="1:23">
      <c r="A7" t="s">
        <v>11</v>
      </c>
      <c r="B7" t="s">
        <v>670</v>
      </c>
      <c r="C7" t="s">
        <v>647</v>
      </c>
      <c r="D7" s="4" t="s">
        <v>10</v>
      </c>
      <c r="E7" s="3">
        <v>1</v>
      </c>
      <c r="F7" s="2">
        <v>0.71</v>
      </c>
      <c r="G7" s="2">
        <v>1.08</v>
      </c>
      <c r="H7" s="2">
        <v>0.02</v>
      </c>
      <c r="I7" s="2">
        <v>2.19</v>
      </c>
      <c r="J7" s="2">
        <v>0.38</v>
      </c>
      <c r="K7" s="2">
        <v>-0.04</v>
      </c>
      <c r="L7" s="2">
        <v>89.64</v>
      </c>
      <c r="M7" s="2">
        <f t="shared" ref="M7:M21" si="0">L7/(56+16)*1/3*(56+16)</f>
        <v>29.880000000000003</v>
      </c>
      <c r="N7" s="2">
        <f t="shared" ref="N7:N21" si="1">L7/(56+16)*2/3*(0.5*(56*2+16*3))</f>
        <v>66.400000000000006</v>
      </c>
      <c r="O7" s="2">
        <v>0.01</v>
      </c>
      <c r="P7" s="2">
        <v>0.01</v>
      </c>
      <c r="Q7" s="2">
        <v>0.01</v>
      </c>
      <c r="R7" s="2">
        <v>-0.01</v>
      </c>
      <c r="S7" s="2">
        <v>-0.02</v>
      </c>
      <c r="T7" s="2">
        <v>0.01</v>
      </c>
      <c r="U7" s="2">
        <v>-0.01</v>
      </c>
      <c r="V7" s="2">
        <v>0.89</v>
      </c>
      <c r="W7" s="2">
        <f t="shared" ref="W7:W21" si="2">SUM(F7:V7)-L7</f>
        <v>101.50999999999998</v>
      </c>
    </row>
    <row r="8" spans="1:23">
      <c r="A8" t="s">
        <v>11</v>
      </c>
      <c r="B8" t="s">
        <v>670</v>
      </c>
      <c r="C8" t="s">
        <v>647</v>
      </c>
      <c r="D8" s="4" t="s">
        <v>10</v>
      </c>
      <c r="E8" s="3">
        <v>2</v>
      </c>
      <c r="F8" s="2">
        <v>0.66</v>
      </c>
      <c r="G8" s="2">
        <v>1.06</v>
      </c>
      <c r="H8" s="2">
        <v>0.03</v>
      </c>
      <c r="I8" s="2">
        <v>1.87</v>
      </c>
      <c r="J8" s="2">
        <v>0.37</v>
      </c>
      <c r="K8" s="2">
        <v>-0.04</v>
      </c>
      <c r="L8" s="2">
        <v>90.23</v>
      </c>
      <c r="M8" s="2">
        <f t="shared" si="0"/>
        <v>30.076666666666668</v>
      </c>
      <c r="N8" s="2">
        <f t="shared" si="1"/>
        <v>66.837037037037035</v>
      </c>
      <c r="O8" s="2">
        <v>-0.01</v>
      </c>
      <c r="P8" s="2">
        <v>0</v>
      </c>
      <c r="Q8" s="2">
        <v>0.04</v>
      </c>
      <c r="R8" s="2">
        <v>-0.01</v>
      </c>
      <c r="S8" s="2">
        <v>-0.01</v>
      </c>
      <c r="T8" s="2">
        <v>0.02</v>
      </c>
      <c r="U8" s="2">
        <v>-0.02</v>
      </c>
      <c r="V8" s="2">
        <v>0.41</v>
      </c>
      <c r="W8" s="2">
        <f t="shared" si="2"/>
        <v>101.28370370370372</v>
      </c>
    </row>
    <row r="9" spans="1:23">
      <c r="A9" t="s">
        <v>11</v>
      </c>
      <c r="B9" t="s">
        <v>670</v>
      </c>
      <c r="C9" t="s">
        <v>647</v>
      </c>
      <c r="D9" s="4" t="s">
        <v>10</v>
      </c>
      <c r="E9" s="3">
        <v>3</v>
      </c>
      <c r="F9" s="2">
        <v>0.71</v>
      </c>
      <c r="G9" s="2">
        <v>1.07</v>
      </c>
      <c r="H9" s="2">
        <v>0.02</v>
      </c>
      <c r="I9" s="2">
        <v>1.25</v>
      </c>
      <c r="J9" s="2">
        <v>0.4</v>
      </c>
      <c r="K9" s="2">
        <v>-0.04</v>
      </c>
      <c r="L9" s="2">
        <v>90.45</v>
      </c>
      <c r="M9" s="2">
        <f t="shared" si="0"/>
        <v>30.150000000000002</v>
      </c>
      <c r="N9" s="2">
        <f t="shared" si="1"/>
        <v>67</v>
      </c>
      <c r="O9" s="2">
        <v>-0.01</v>
      </c>
      <c r="P9" s="2">
        <v>0.01</v>
      </c>
      <c r="Q9" s="2">
        <v>0.05</v>
      </c>
      <c r="R9" s="2">
        <v>0</v>
      </c>
      <c r="S9" s="2">
        <v>0</v>
      </c>
      <c r="T9" s="2">
        <v>0.01</v>
      </c>
      <c r="U9" s="2">
        <v>-0.02</v>
      </c>
      <c r="V9" s="2">
        <v>0.41</v>
      </c>
      <c r="W9" s="2">
        <f t="shared" si="2"/>
        <v>101.00999999999998</v>
      </c>
    </row>
    <row r="10" spans="1:23">
      <c r="A10" t="s">
        <v>11</v>
      </c>
      <c r="B10" t="s">
        <v>670</v>
      </c>
      <c r="C10" t="s">
        <v>647</v>
      </c>
      <c r="D10" s="4" t="s">
        <v>10</v>
      </c>
      <c r="E10" s="3">
        <v>4</v>
      </c>
      <c r="F10" s="2">
        <v>0.56000000000000005</v>
      </c>
      <c r="G10" s="2">
        <v>0.87</v>
      </c>
      <c r="H10" s="2">
        <v>0.04</v>
      </c>
      <c r="I10" s="2">
        <v>0.99</v>
      </c>
      <c r="J10" s="2">
        <v>0.39</v>
      </c>
      <c r="K10" s="2">
        <v>-0.04</v>
      </c>
      <c r="L10" s="2">
        <v>91.59</v>
      </c>
      <c r="M10" s="2">
        <f t="shared" si="0"/>
        <v>30.530000000000005</v>
      </c>
      <c r="N10" s="2">
        <f t="shared" si="1"/>
        <v>67.844444444444449</v>
      </c>
      <c r="O10" s="2">
        <v>-0.02</v>
      </c>
      <c r="P10" s="2">
        <v>-0.01</v>
      </c>
      <c r="Q10" s="2">
        <v>0.03</v>
      </c>
      <c r="R10" s="2">
        <v>0.01</v>
      </c>
      <c r="S10" s="2">
        <v>0.01</v>
      </c>
      <c r="T10" s="2">
        <v>0.02</v>
      </c>
      <c r="U10" s="2">
        <v>0</v>
      </c>
      <c r="V10" s="2">
        <v>0.38</v>
      </c>
      <c r="W10" s="2">
        <f t="shared" si="2"/>
        <v>101.60444444444443</v>
      </c>
    </row>
    <row r="11" spans="1:23">
      <c r="A11" t="s">
        <v>11</v>
      </c>
      <c r="B11" t="s">
        <v>670</v>
      </c>
      <c r="C11" t="s">
        <v>647</v>
      </c>
      <c r="D11" s="4" t="s">
        <v>10</v>
      </c>
      <c r="E11" s="3">
        <v>5</v>
      </c>
      <c r="F11" s="2">
        <v>0.83</v>
      </c>
      <c r="G11" s="2">
        <v>1.0900000000000001</v>
      </c>
      <c r="H11" s="2">
        <v>0.02</v>
      </c>
      <c r="I11" s="2">
        <v>1.53</v>
      </c>
      <c r="J11" s="2">
        <v>0.37</v>
      </c>
      <c r="K11" s="2">
        <v>-0.04</v>
      </c>
      <c r="L11" s="2">
        <v>89.88</v>
      </c>
      <c r="M11" s="2">
        <f t="shared" si="0"/>
        <v>29.96</v>
      </c>
      <c r="N11" s="2">
        <f t="shared" si="1"/>
        <v>66.577777777777783</v>
      </c>
      <c r="O11" s="2">
        <v>-0.01</v>
      </c>
      <c r="P11" s="2">
        <v>0</v>
      </c>
      <c r="Q11" s="2">
        <v>0.06</v>
      </c>
      <c r="R11" s="2">
        <v>0.01</v>
      </c>
      <c r="S11" s="2">
        <v>0.01</v>
      </c>
      <c r="T11" s="2">
        <v>0.03</v>
      </c>
      <c r="U11" s="2">
        <v>0</v>
      </c>
      <c r="V11" s="2">
        <v>0.46</v>
      </c>
      <c r="W11" s="2">
        <f t="shared" si="2"/>
        <v>100.89777777777778</v>
      </c>
    </row>
    <row r="12" spans="1:23">
      <c r="A12" t="s">
        <v>11</v>
      </c>
      <c r="B12" t="s">
        <v>670</v>
      </c>
      <c r="C12" t="s">
        <v>647</v>
      </c>
      <c r="D12" s="4" t="s">
        <v>10</v>
      </c>
      <c r="E12" s="3">
        <v>6</v>
      </c>
      <c r="F12" s="2">
        <v>0.62</v>
      </c>
      <c r="G12" s="2">
        <v>0.54</v>
      </c>
      <c r="H12" s="2">
        <v>0.03</v>
      </c>
      <c r="I12" s="2">
        <v>1.41</v>
      </c>
      <c r="J12" s="2">
        <v>0.4</v>
      </c>
      <c r="K12" s="2">
        <v>-0.05</v>
      </c>
      <c r="L12" s="2">
        <v>90.46</v>
      </c>
      <c r="M12" s="2">
        <f t="shared" si="0"/>
        <v>30.153333333333332</v>
      </c>
      <c r="N12" s="2">
        <f t="shared" si="1"/>
        <v>67.007407407407399</v>
      </c>
      <c r="O12" s="2">
        <v>0</v>
      </c>
      <c r="P12" s="2">
        <v>0</v>
      </c>
      <c r="Q12" s="2">
        <v>0.03</v>
      </c>
      <c r="R12" s="2">
        <v>0</v>
      </c>
      <c r="S12" s="2">
        <v>0.01</v>
      </c>
      <c r="T12" s="2">
        <v>0.01</v>
      </c>
      <c r="U12" s="2">
        <v>0.01</v>
      </c>
      <c r="V12" s="2">
        <v>0.74</v>
      </c>
      <c r="W12" s="2">
        <f t="shared" si="2"/>
        <v>100.91074074074074</v>
      </c>
    </row>
    <row r="13" spans="1:23">
      <c r="A13" t="s">
        <v>11</v>
      </c>
      <c r="B13" t="s">
        <v>670</v>
      </c>
      <c r="C13" t="s">
        <v>647</v>
      </c>
      <c r="D13" s="4" t="s">
        <v>10</v>
      </c>
      <c r="E13" s="3">
        <v>7</v>
      </c>
      <c r="F13" s="2">
        <v>0.14000000000000001</v>
      </c>
      <c r="G13" s="2">
        <v>0.45</v>
      </c>
      <c r="H13" s="2">
        <v>0.06</v>
      </c>
      <c r="I13" s="2">
        <v>0.42</v>
      </c>
      <c r="J13" s="2">
        <v>0.37</v>
      </c>
      <c r="K13" s="2">
        <v>-0.03</v>
      </c>
      <c r="L13" s="2">
        <v>92.21</v>
      </c>
      <c r="M13" s="2">
        <f t="shared" si="0"/>
        <v>30.736666666666665</v>
      </c>
      <c r="N13" s="2">
        <f t="shared" si="1"/>
        <v>68.303703703703704</v>
      </c>
      <c r="O13" s="2">
        <v>-0.01</v>
      </c>
      <c r="P13" s="2">
        <v>0.01</v>
      </c>
      <c r="Q13" s="2">
        <v>0.01</v>
      </c>
      <c r="R13" s="2">
        <v>-0.02</v>
      </c>
      <c r="S13" s="2">
        <v>-0.01</v>
      </c>
      <c r="T13" s="2">
        <v>0.01</v>
      </c>
      <c r="U13" s="2">
        <v>0</v>
      </c>
      <c r="V13" s="2">
        <v>0.23</v>
      </c>
      <c r="W13" s="2">
        <f t="shared" si="2"/>
        <v>100.67037037037032</v>
      </c>
    </row>
    <row r="14" spans="1:23">
      <c r="A14" t="s">
        <v>11</v>
      </c>
      <c r="B14" t="s">
        <v>670</v>
      </c>
      <c r="C14" t="s">
        <v>647</v>
      </c>
      <c r="D14" s="4" t="s">
        <v>10</v>
      </c>
      <c r="E14" s="3">
        <v>8</v>
      </c>
      <c r="F14" s="2">
        <v>0.51</v>
      </c>
      <c r="G14" s="2">
        <v>0.68</v>
      </c>
      <c r="H14" s="2">
        <v>0.03</v>
      </c>
      <c r="I14" s="2">
        <v>0.57999999999999996</v>
      </c>
      <c r="J14" s="2">
        <v>0.37</v>
      </c>
      <c r="K14" s="2">
        <v>-0.05</v>
      </c>
      <c r="L14" s="2">
        <v>91.91</v>
      </c>
      <c r="M14" s="2">
        <f t="shared" si="0"/>
        <v>30.636666666666667</v>
      </c>
      <c r="N14" s="2">
        <f t="shared" si="1"/>
        <v>68.081481481481475</v>
      </c>
      <c r="O14" s="2">
        <v>0</v>
      </c>
      <c r="P14" s="2">
        <v>0</v>
      </c>
      <c r="Q14" s="2">
        <v>0.01</v>
      </c>
      <c r="R14" s="2">
        <v>-0.03</v>
      </c>
      <c r="S14" s="2">
        <v>-0.02</v>
      </c>
      <c r="T14" s="2">
        <v>0.01</v>
      </c>
      <c r="U14" s="2">
        <v>-0.01</v>
      </c>
      <c r="V14" s="2">
        <v>0.2</v>
      </c>
      <c r="W14" s="2">
        <f t="shared" si="2"/>
        <v>100.99814814814812</v>
      </c>
    </row>
    <row r="15" spans="1:23">
      <c r="A15" t="s">
        <v>11</v>
      </c>
      <c r="B15" t="s">
        <v>670</v>
      </c>
      <c r="C15" t="s">
        <v>647</v>
      </c>
      <c r="D15" s="4" t="s">
        <v>10</v>
      </c>
      <c r="E15" s="3">
        <v>9</v>
      </c>
      <c r="F15" s="2">
        <v>1.73</v>
      </c>
      <c r="G15" s="2">
        <v>1.89</v>
      </c>
      <c r="H15" s="2">
        <v>7.0000000000000007E-2</v>
      </c>
      <c r="I15" s="2">
        <v>14.22</v>
      </c>
      <c r="J15" s="2">
        <v>0.34</v>
      </c>
      <c r="K15" s="2">
        <v>-0.04</v>
      </c>
      <c r="L15" s="2">
        <v>73.84</v>
      </c>
      <c r="M15" s="2">
        <f t="shared" si="0"/>
        <v>24.613333333333333</v>
      </c>
      <c r="N15" s="2">
        <f t="shared" si="1"/>
        <v>54.696296296296296</v>
      </c>
      <c r="O15" s="2">
        <v>0</v>
      </c>
      <c r="P15" s="2">
        <v>-0.01</v>
      </c>
      <c r="Q15" s="2">
        <v>0.25</v>
      </c>
      <c r="R15" s="2">
        <v>0</v>
      </c>
      <c r="S15" s="2">
        <v>-0.03</v>
      </c>
      <c r="T15" s="2">
        <v>0.02</v>
      </c>
      <c r="U15" s="2">
        <v>0</v>
      </c>
      <c r="V15" s="2">
        <v>2.79</v>
      </c>
      <c r="W15" s="2">
        <f t="shared" si="2"/>
        <v>100.53962962962964</v>
      </c>
    </row>
    <row r="16" spans="1:23">
      <c r="A16" t="s">
        <v>11</v>
      </c>
      <c r="B16" t="s">
        <v>670</v>
      </c>
      <c r="C16" t="s">
        <v>647</v>
      </c>
      <c r="D16" s="4" t="s">
        <v>10</v>
      </c>
      <c r="E16" s="3">
        <v>10</v>
      </c>
      <c r="F16" s="2">
        <v>0.6</v>
      </c>
      <c r="G16" s="2">
        <v>0.86</v>
      </c>
      <c r="H16" s="2">
        <v>0.04</v>
      </c>
      <c r="I16" s="2">
        <v>0.79</v>
      </c>
      <c r="J16" s="2">
        <v>0.38</v>
      </c>
      <c r="K16" s="2">
        <v>-0.03</v>
      </c>
      <c r="L16" s="2">
        <v>90.48</v>
      </c>
      <c r="M16" s="2">
        <f t="shared" si="0"/>
        <v>30.160000000000004</v>
      </c>
      <c r="N16" s="2">
        <f t="shared" si="1"/>
        <v>67.022222222222226</v>
      </c>
      <c r="O16" s="2">
        <v>0.01</v>
      </c>
      <c r="P16" s="2">
        <v>0.01</v>
      </c>
      <c r="Q16" s="2">
        <v>0.02</v>
      </c>
      <c r="R16" s="2">
        <v>-0.02</v>
      </c>
      <c r="S16" s="2">
        <v>0.01</v>
      </c>
      <c r="T16" s="2">
        <v>0.02</v>
      </c>
      <c r="U16" s="2">
        <v>-0.01</v>
      </c>
      <c r="V16" s="2">
        <v>0.28000000000000003</v>
      </c>
      <c r="W16" s="2">
        <f t="shared" si="2"/>
        <v>100.1422222222222</v>
      </c>
    </row>
    <row r="17" spans="1:60">
      <c r="A17" t="s">
        <v>11</v>
      </c>
      <c r="B17" t="s">
        <v>670</v>
      </c>
      <c r="C17" t="s">
        <v>647</v>
      </c>
      <c r="D17" s="4" t="s">
        <v>10</v>
      </c>
      <c r="E17" s="3">
        <v>11</v>
      </c>
      <c r="F17" s="2">
        <v>0.42</v>
      </c>
      <c r="G17" s="2">
        <v>0.39</v>
      </c>
      <c r="H17" s="2">
        <v>0.09</v>
      </c>
      <c r="I17" s="2">
        <v>1.37</v>
      </c>
      <c r="J17" s="2">
        <v>0.39</v>
      </c>
      <c r="K17" s="2">
        <v>-0.04</v>
      </c>
      <c r="L17" s="2">
        <v>89.41</v>
      </c>
      <c r="M17" s="2">
        <f t="shared" si="0"/>
        <v>29.803333333333335</v>
      </c>
      <c r="N17" s="2">
        <f t="shared" si="1"/>
        <v>66.229629629629628</v>
      </c>
      <c r="O17" s="2">
        <v>0</v>
      </c>
      <c r="P17" s="2">
        <v>0</v>
      </c>
      <c r="Q17" s="2">
        <v>-0.01</v>
      </c>
      <c r="R17" s="2">
        <v>-0.01</v>
      </c>
      <c r="S17" s="2">
        <v>0.03</v>
      </c>
      <c r="T17" s="2">
        <v>0.02</v>
      </c>
      <c r="U17" s="2">
        <v>-0.01</v>
      </c>
      <c r="V17" s="2">
        <v>0.98</v>
      </c>
      <c r="W17" s="2">
        <f t="shared" si="2"/>
        <v>99.652962962962988</v>
      </c>
    </row>
    <row r="18" spans="1:60">
      <c r="A18" t="s">
        <v>11</v>
      </c>
      <c r="B18" t="s">
        <v>670</v>
      </c>
      <c r="C18" t="s">
        <v>647</v>
      </c>
      <c r="D18" s="4" t="s">
        <v>10</v>
      </c>
      <c r="E18" s="3">
        <v>12</v>
      </c>
      <c r="F18" s="2">
        <v>0.08</v>
      </c>
      <c r="G18" s="2">
        <v>0.49</v>
      </c>
      <c r="H18" s="2">
        <v>0.25</v>
      </c>
      <c r="I18" s="2">
        <v>0.28999999999999998</v>
      </c>
      <c r="J18" s="2">
        <v>0.34</v>
      </c>
      <c r="K18" s="2">
        <v>-0.03</v>
      </c>
      <c r="L18" s="2">
        <v>90.01</v>
      </c>
      <c r="M18" s="2">
        <f t="shared" si="0"/>
        <v>30.003333333333334</v>
      </c>
      <c r="N18" s="2">
        <f t="shared" si="1"/>
        <v>66.67407407407407</v>
      </c>
      <c r="O18" s="2">
        <v>-0.02</v>
      </c>
      <c r="P18" s="2">
        <v>0.01</v>
      </c>
      <c r="Q18" s="2">
        <v>0.02</v>
      </c>
      <c r="R18" s="2">
        <v>-0.01</v>
      </c>
      <c r="S18" s="2">
        <v>0.01</v>
      </c>
      <c r="T18" s="2">
        <v>0.01</v>
      </c>
      <c r="U18" s="2">
        <v>-0.01</v>
      </c>
      <c r="V18" s="2">
        <v>0.27</v>
      </c>
      <c r="W18" s="2">
        <f t="shared" si="2"/>
        <v>98.377407407407404</v>
      </c>
      <c r="Y18" s="5"/>
    </row>
    <row r="19" spans="1:60">
      <c r="A19" t="s">
        <v>11</v>
      </c>
      <c r="B19" t="s">
        <v>670</v>
      </c>
      <c r="C19" t="s">
        <v>647</v>
      </c>
      <c r="D19" s="4" t="s">
        <v>10</v>
      </c>
      <c r="E19" s="3">
        <v>13</v>
      </c>
      <c r="F19" s="2">
        <v>0.62</v>
      </c>
      <c r="G19" s="2">
        <v>0.91</v>
      </c>
      <c r="H19" s="2">
        <v>0.02</v>
      </c>
      <c r="I19" s="2">
        <v>1.1200000000000001</v>
      </c>
      <c r="J19" s="2">
        <v>0.38</v>
      </c>
      <c r="K19" s="2">
        <v>-0.04</v>
      </c>
      <c r="L19" s="2">
        <v>89.5</v>
      </c>
      <c r="M19" s="2">
        <f t="shared" si="0"/>
        <v>29.833333333333336</v>
      </c>
      <c r="N19" s="2">
        <f t="shared" si="1"/>
        <v>66.296296296296305</v>
      </c>
      <c r="O19" s="2">
        <v>0.02</v>
      </c>
      <c r="P19" s="2">
        <v>0</v>
      </c>
      <c r="Q19" s="2">
        <v>0.01</v>
      </c>
      <c r="R19" s="2">
        <v>-0.03</v>
      </c>
      <c r="S19" s="2">
        <v>0.01</v>
      </c>
      <c r="T19" s="2">
        <v>-0.01</v>
      </c>
      <c r="U19" s="2">
        <v>0.02</v>
      </c>
      <c r="V19" s="2">
        <v>0.38</v>
      </c>
      <c r="W19" s="2">
        <f t="shared" si="2"/>
        <v>99.539629629629644</v>
      </c>
      <c r="Y19" s="5"/>
    </row>
    <row r="20" spans="1:60">
      <c r="A20" t="s">
        <v>11</v>
      </c>
      <c r="B20" t="s">
        <v>670</v>
      </c>
      <c r="C20" t="s">
        <v>647</v>
      </c>
      <c r="D20" s="4" t="s">
        <v>10</v>
      </c>
      <c r="E20" s="3">
        <v>14</v>
      </c>
      <c r="F20" s="2">
        <v>1.7</v>
      </c>
      <c r="G20" s="2">
        <v>1.03</v>
      </c>
      <c r="H20" s="2">
        <v>0.03</v>
      </c>
      <c r="I20" s="2">
        <v>4.04</v>
      </c>
      <c r="J20" s="2">
        <v>0.36</v>
      </c>
      <c r="K20" s="2">
        <v>-0.03</v>
      </c>
      <c r="L20" s="2">
        <v>85.82</v>
      </c>
      <c r="M20" s="2">
        <f t="shared" si="0"/>
        <v>28.606666666666662</v>
      </c>
      <c r="N20" s="2">
        <f t="shared" si="1"/>
        <v>63.570370370370355</v>
      </c>
      <c r="O20" s="2">
        <v>0.01</v>
      </c>
      <c r="P20" s="2">
        <v>0.02</v>
      </c>
      <c r="Q20" s="2">
        <v>0.08</v>
      </c>
      <c r="R20" s="2">
        <v>-0.02</v>
      </c>
      <c r="S20" s="2">
        <v>0</v>
      </c>
      <c r="T20" s="2">
        <v>0</v>
      </c>
      <c r="U20" s="2">
        <v>-0.01</v>
      </c>
      <c r="V20" s="2">
        <v>0.51</v>
      </c>
      <c r="W20" s="2">
        <f t="shared" si="2"/>
        <v>99.897037037036995</v>
      </c>
      <c r="Y20" s="5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1:60">
      <c r="A21" t="s">
        <v>11</v>
      </c>
      <c r="B21" t="s">
        <v>670</v>
      </c>
      <c r="C21" t="s">
        <v>647</v>
      </c>
      <c r="D21" s="4" t="s">
        <v>10</v>
      </c>
      <c r="E21" s="3">
        <v>15</v>
      </c>
      <c r="F21" s="2">
        <v>0.55000000000000004</v>
      </c>
      <c r="G21" s="2">
        <v>0.85</v>
      </c>
      <c r="H21" s="2">
        <v>0.01</v>
      </c>
      <c r="I21" s="2">
        <v>0.79</v>
      </c>
      <c r="J21" s="2">
        <v>0.38</v>
      </c>
      <c r="K21" s="2">
        <v>-0.05</v>
      </c>
      <c r="L21" s="2">
        <v>91.01</v>
      </c>
      <c r="M21" s="2">
        <f t="shared" si="0"/>
        <v>30.336666666666666</v>
      </c>
      <c r="N21" s="2">
        <f t="shared" si="1"/>
        <v>67.414814814814818</v>
      </c>
      <c r="O21" s="2">
        <v>-0.01</v>
      </c>
      <c r="P21" s="2">
        <v>0.01</v>
      </c>
      <c r="Q21" s="2">
        <v>0</v>
      </c>
      <c r="R21" s="2">
        <v>-0.03</v>
      </c>
      <c r="S21" s="2">
        <v>-0.01</v>
      </c>
      <c r="T21" s="2">
        <v>0.02</v>
      </c>
      <c r="U21" s="2">
        <v>0</v>
      </c>
      <c r="V21" s="2">
        <v>0.18</v>
      </c>
      <c r="W21" s="2">
        <f t="shared" si="2"/>
        <v>100.44148148148149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Q21" s="5"/>
      <c r="AR21" s="5"/>
      <c r="AS21" s="5"/>
      <c r="AT21" s="5"/>
      <c r="AU21" s="5"/>
      <c r="AV21" s="5"/>
      <c r="AX21" s="5"/>
      <c r="AY21" s="5"/>
      <c r="AZ21" s="5"/>
      <c r="BA21" s="5"/>
      <c r="BB21" s="5"/>
      <c r="BC21" s="6"/>
      <c r="BD21" s="6"/>
      <c r="BE21" s="6"/>
      <c r="BF21" s="5"/>
      <c r="BG21" s="5"/>
      <c r="BH21" s="5"/>
    </row>
    <row r="22" spans="1:60">
      <c r="D22" s="4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Q22" s="5"/>
      <c r="AR22" s="5"/>
      <c r="AS22" s="5"/>
      <c r="AT22" s="5"/>
      <c r="AU22" s="5"/>
      <c r="AV22" s="5"/>
      <c r="AX22" s="5"/>
      <c r="AY22" s="5"/>
      <c r="AZ22" s="5"/>
      <c r="BA22" s="5"/>
      <c r="BB22" s="5"/>
      <c r="BC22" s="6"/>
      <c r="BD22" s="6"/>
      <c r="BE22" s="6"/>
      <c r="BF22" s="5"/>
      <c r="BG22" s="5"/>
      <c r="BH22" s="5"/>
    </row>
    <row r="23" spans="1:60">
      <c r="A23" t="s">
        <v>31</v>
      </c>
      <c r="B23" t="s">
        <v>666</v>
      </c>
      <c r="C23" t="s">
        <v>30</v>
      </c>
      <c r="D23" s="4" t="s">
        <v>29</v>
      </c>
      <c r="E23" s="3">
        <v>1</v>
      </c>
      <c r="F23" s="2">
        <v>0.01</v>
      </c>
      <c r="G23" s="2">
        <v>0.02</v>
      </c>
      <c r="H23" s="2">
        <v>0.03</v>
      </c>
      <c r="I23" s="2">
        <v>1.31</v>
      </c>
      <c r="J23" s="2">
        <v>0.2</v>
      </c>
      <c r="K23" s="2">
        <v>-0.03</v>
      </c>
      <c r="L23" s="2">
        <v>88.38</v>
      </c>
      <c r="M23" s="2"/>
      <c r="N23" s="2">
        <f t="shared" ref="N23:N34" si="3">L23/(56+16)*(0.5*(56*2+16*3))</f>
        <v>98.2</v>
      </c>
      <c r="O23" s="2">
        <v>-0.01</v>
      </c>
      <c r="P23" s="2">
        <v>0</v>
      </c>
      <c r="Q23" s="2">
        <v>-0.01</v>
      </c>
      <c r="R23" s="2">
        <v>0</v>
      </c>
      <c r="S23" s="2">
        <v>0</v>
      </c>
      <c r="T23" s="2">
        <v>0.01</v>
      </c>
      <c r="U23" s="2">
        <v>-0.02</v>
      </c>
      <c r="V23" s="2">
        <v>0.01</v>
      </c>
      <c r="W23" s="2">
        <f t="shared" ref="W23:W34" si="4">SUM(F23:V23)-L23</f>
        <v>99.72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Q23" s="5"/>
      <c r="AR23" s="5"/>
      <c r="AS23" s="5"/>
      <c r="AT23" s="5"/>
      <c r="AU23" s="5"/>
      <c r="AV23" s="5"/>
      <c r="AX23" s="5"/>
      <c r="AY23" s="5"/>
      <c r="AZ23" s="5"/>
      <c r="BA23" s="5"/>
      <c r="BB23" s="5"/>
      <c r="BC23" s="6"/>
      <c r="BD23" s="6"/>
      <c r="BE23" s="6"/>
      <c r="BF23" s="5"/>
      <c r="BG23" s="5"/>
      <c r="BH23" s="5"/>
    </row>
    <row r="24" spans="1:60">
      <c r="A24" t="s">
        <v>31</v>
      </c>
      <c r="B24" t="s">
        <v>666</v>
      </c>
      <c r="C24" t="s">
        <v>30</v>
      </c>
      <c r="D24" s="4" t="s">
        <v>29</v>
      </c>
      <c r="E24" s="3">
        <v>2</v>
      </c>
      <c r="F24" s="2">
        <v>0.03</v>
      </c>
      <c r="G24" s="2">
        <v>0.02</v>
      </c>
      <c r="H24" s="2">
        <v>0.03</v>
      </c>
      <c r="I24" s="2">
        <v>1.21</v>
      </c>
      <c r="J24" s="2">
        <v>0.22</v>
      </c>
      <c r="K24" s="2">
        <v>-0.04</v>
      </c>
      <c r="L24" s="2">
        <v>87.75</v>
      </c>
      <c r="M24" s="2"/>
      <c r="N24" s="2">
        <f t="shared" si="3"/>
        <v>97.5</v>
      </c>
      <c r="O24" s="2">
        <v>-0.01</v>
      </c>
      <c r="P24" s="2">
        <v>0.02</v>
      </c>
      <c r="Q24" s="2">
        <v>-0.03</v>
      </c>
      <c r="R24" s="2">
        <v>0</v>
      </c>
      <c r="S24" s="2">
        <v>-0.01</v>
      </c>
      <c r="T24" s="2">
        <v>0.02</v>
      </c>
      <c r="U24" s="2">
        <v>0</v>
      </c>
      <c r="V24" s="2">
        <v>0.01</v>
      </c>
      <c r="W24" s="2">
        <f t="shared" si="4"/>
        <v>98.970000000000027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Q24" s="5"/>
      <c r="AR24" s="5"/>
      <c r="AS24" s="5"/>
      <c r="AT24" s="5"/>
      <c r="AU24" s="5"/>
      <c r="AV24" s="5"/>
      <c r="AX24" s="5"/>
      <c r="AY24" s="5"/>
      <c r="AZ24" s="5"/>
      <c r="BA24" s="5"/>
      <c r="BB24" s="5"/>
      <c r="BC24" s="6"/>
      <c r="BD24" s="6"/>
      <c r="BE24" s="6"/>
      <c r="BF24" s="5"/>
      <c r="BG24" s="5"/>
      <c r="BH24" s="5"/>
    </row>
    <row r="25" spans="1:60">
      <c r="A25" t="s">
        <v>31</v>
      </c>
      <c r="B25" t="s">
        <v>666</v>
      </c>
      <c r="C25" t="s">
        <v>30</v>
      </c>
      <c r="D25" s="4" t="s">
        <v>29</v>
      </c>
      <c r="E25" s="3">
        <v>3</v>
      </c>
      <c r="F25" s="2">
        <v>0.02</v>
      </c>
      <c r="G25" s="2">
        <v>0.02</v>
      </c>
      <c r="H25" s="2">
        <v>0.01</v>
      </c>
      <c r="I25" s="2">
        <v>1.1100000000000001</v>
      </c>
      <c r="J25" s="2">
        <v>0.21</v>
      </c>
      <c r="K25" s="2">
        <v>-0.03</v>
      </c>
      <c r="L25" s="2">
        <v>88.65</v>
      </c>
      <c r="M25" s="2"/>
      <c r="N25" s="2">
        <f t="shared" si="3"/>
        <v>98.500000000000014</v>
      </c>
      <c r="O25" s="2">
        <v>-0.02</v>
      </c>
      <c r="P25" s="2">
        <v>0</v>
      </c>
      <c r="Q25" s="2">
        <v>-0.01</v>
      </c>
      <c r="R25" s="2">
        <v>-0.01</v>
      </c>
      <c r="S25" s="2">
        <v>0.01</v>
      </c>
      <c r="T25" s="2">
        <v>0.01</v>
      </c>
      <c r="U25" s="2">
        <v>0</v>
      </c>
      <c r="V25" s="2">
        <v>0.01</v>
      </c>
      <c r="W25" s="2">
        <f t="shared" si="4"/>
        <v>99.829999999999984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Q25" s="5"/>
      <c r="AR25" s="5"/>
      <c r="AS25" s="5"/>
      <c r="AT25" s="5"/>
      <c r="AU25" s="5"/>
      <c r="AV25" s="5"/>
      <c r="AX25" s="5"/>
      <c r="AY25" s="5"/>
      <c r="AZ25" s="5"/>
      <c r="BA25" s="5"/>
      <c r="BB25" s="5"/>
      <c r="BC25" s="6"/>
      <c r="BD25" s="6"/>
      <c r="BE25" s="6"/>
      <c r="BF25" s="5"/>
      <c r="BG25" s="5"/>
      <c r="BH25" s="5"/>
    </row>
    <row r="26" spans="1:60">
      <c r="A26" t="s">
        <v>31</v>
      </c>
      <c r="B26" t="s">
        <v>666</v>
      </c>
      <c r="C26" t="s">
        <v>30</v>
      </c>
      <c r="D26" s="4" t="s">
        <v>29</v>
      </c>
      <c r="E26" s="3">
        <v>4</v>
      </c>
      <c r="F26" s="2">
        <v>0.04</v>
      </c>
      <c r="G26" s="2">
        <v>0.03</v>
      </c>
      <c r="H26" s="2">
        <v>0.02</v>
      </c>
      <c r="I26" s="2">
        <v>1.31</v>
      </c>
      <c r="J26" s="2">
        <v>0.22</v>
      </c>
      <c r="K26" s="2">
        <v>-0.04</v>
      </c>
      <c r="L26" s="2">
        <v>87.61</v>
      </c>
      <c r="M26" s="2"/>
      <c r="N26" s="2">
        <f t="shared" si="3"/>
        <v>97.344444444444434</v>
      </c>
      <c r="O26" s="2">
        <v>-0.02</v>
      </c>
      <c r="P26" s="2">
        <v>0.01</v>
      </c>
      <c r="Q26" s="2">
        <v>-0.01</v>
      </c>
      <c r="R26" s="2">
        <v>-0.01</v>
      </c>
      <c r="S26" s="2">
        <v>-0.01</v>
      </c>
      <c r="T26" s="2">
        <v>0.01</v>
      </c>
      <c r="U26" s="2">
        <v>0.02</v>
      </c>
      <c r="V26" s="2">
        <v>-0.01</v>
      </c>
      <c r="W26" s="2">
        <f t="shared" si="4"/>
        <v>98.904444444444451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Q26" s="5"/>
      <c r="AR26" s="5"/>
      <c r="AS26" s="5"/>
      <c r="AT26" s="5"/>
      <c r="AU26" s="5"/>
      <c r="AV26" s="5"/>
      <c r="AX26" s="5"/>
      <c r="AY26" s="5"/>
      <c r="AZ26" s="5"/>
      <c r="BA26" s="5"/>
      <c r="BB26" s="5"/>
      <c r="BC26" s="6"/>
      <c r="BD26" s="6"/>
      <c r="BE26" s="6"/>
      <c r="BF26" s="5"/>
      <c r="BG26" s="5"/>
      <c r="BH26" s="5"/>
    </row>
    <row r="27" spans="1:60">
      <c r="A27" t="s">
        <v>31</v>
      </c>
      <c r="B27" t="s">
        <v>666</v>
      </c>
      <c r="C27" t="s">
        <v>30</v>
      </c>
      <c r="D27" s="4" t="s">
        <v>29</v>
      </c>
      <c r="E27" s="3">
        <v>5</v>
      </c>
      <c r="F27" s="2">
        <v>0.06</v>
      </c>
      <c r="G27" s="2">
        <v>0.04</v>
      </c>
      <c r="H27" s="2">
        <v>0.01</v>
      </c>
      <c r="I27" s="2">
        <v>1.27</v>
      </c>
      <c r="J27" s="2">
        <v>0.22</v>
      </c>
      <c r="K27" s="2">
        <v>-0.03</v>
      </c>
      <c r="L27" s="2">
        <v>87.55</v>
      </c>
      <c r="M27" s="2"/>
      <c r="N27" s="2">
        <f t="shared" si="3"/>
        <v>97.277777777777771</v>
      </c>
      <c r="O27" s="2">
        <v>0</v>
      </c>
      <c r="P27" s="2">
        <v>0.01</v>
      </c>
      <c r="Q27" s="2">
        <v>-0.01</v>
      </c>
      <c r="R27" s="2">
        <v>0</v>
      </c>
      <c r="S27" s="2">
        <v>-0.03</v>
      </c>
      <c r="T27" s="2">
        <v>0.02</v>
      </c>
      <c r="U27" s="2">
        <v>-0.02</v>
      </c>
      <c r="V27" s="2">
        <v>0.01</v>
      </c>
      <c r="W27" s="2">
        <f t="shared" si="4"/>
        <v>98.827777777777769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Q27" s="5"/>
      <c r="AR27" s="5"/>
      <c r="AS27" s="5"/>
      <c r="AT27" s="5"/>
      <c r="AU27" s="5"/>
      <c r="AV27" s="5"/>
      <c r="AX27" s="5"/>
      <c r="AY27" s="5"/>
      <c r="AZ27" s="5"/>
      <c r="BA27" s="5"/>
      <c r="BB27" s="5"/>
      <c r="BC27" s="6"/>
      <c r="BD27" s="6"/>
      <c r="BE27" s="6"/>
      <c r="BF27" s="5"/>
      <c r="BG27" s="5"/>
      <c r="BH27" s="5"/>
    </row>
    <row r="28" spans="1:60">
      <c r="A28" t="s">
        <v>31</v>
      </c>
      <c r="B28" t="s">
        <v>666</v>
      </c>
      <c r="C28" t="s">
        <v>30</v>
      </c>
      <c r="D28" s="4" t="s">
        <v>29</v>
      </c>
      <c r="E28" s="3">
        <v>6</v>
      </c>
      <c r="F28" s="2">
        <v>0.03</v>
      </c>
      <c r="G28" s="2">
        <v>0.01</v>
      </c>
      <c r="H28" s="2">
        <v>0.01</v>
      </c>
      <c r="I28" s="2">
        <v>1.39</v>
      </c>
      <c r="J28" s="2">
        <v>0.2</v>
      </c>
      <c r="K28" s="2">
        <v>-0.04</v>
      </c>
      <c r="L28" s="2">
        <v>88.05</v>
      </c>
      <c r="M28" s="2"/>
      <c r="N28" s="2">
        <f t="shared" si="3"/>
        <v>97.833333333333329</v>
      </c>
      <c r="O28" s="2">
        <v>-0.01</v>
      </c>
      <c r="P28" s="2">
        <v>0</v>
      </c>
      <c r="Q28" s="2">
        <v>0</v>
      </c>
      <c r="R28" s="2">
        <v>-0.02</v>
      </c>
      <c r="S28" s="2">
        <v>-0.02</v>
      </c>
      <c r="T28" s="2">
        <v>0.01</v>
      </c>
      <c r="U28" s="2">
        <v>0</v>
      </c>
      <c r="V28" s="2">
        <v>0</v>
      </c>
      <c r="W28" s="2">
        <f t="shared" si="4"/>
        <v>99.393333333333302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Q28" s="5"/>
      <c r="AR28" s="5"/>
      <c r="AS28" s="5"/>
      <c r="AT28" s="5"/>
      <c r="AU28" s="5"/>
      <c r="AV28" s="5"/>
      <c r="AX28" s="5"/>
      <c r="AY28" s="5"/>
      <c r="AZ28" s="5"/>
      <c r="BA28" s="5"/>
      <c r="BB28" s="5"/>
      <c r="BC28" s="6"/>
      <c r="BD28" s="6"/>
      <c r="BE28" s="6"/>
      <c r="BF28" s="5"/>
      <c r="BG28" s="5"/>
      <c r="BH28" s="5"/>
    </row>
    <row r="29" spans="1:60">
      <c r="A29" t="s">
        <v>31</v>
      </c>
      <c r="B29" t="s">
        <v>666</v>
      </c>
      <c r="C29" t="s">
        <v>30</v>
      </c>
      <c r="D29" s="4" t="s">
        <v>29</v>
      </c>
      <c r="E29" s="3">
        <v>7</v>
      </c>
      <c r="F29" s="2">
        <v>0.08</v>
      </c>
      <c r="G29" s="2">
        <v>7.0000000000000007E-2</v>
      </c>
      <c r="H29" s="2">
        <v>7.0000000000000007E-2</v>
      </c>
      <c r="I29" s="2">
        <v>1.48</v>
      </c>
      <c r="J29" s="2">
        <v>0.23</v>
      </c>
      <c r="K29" s="2">
        <v>-0.03</v>
      </c>
      <c r="L29" s="2">
        <v>87.1</v>
      </c>
      <c r="M29" s="2"/>
      <c r="N29" s="2">
        <f t="shared" si="3"/>
        <v>96.777777777777771</v>
      </c>
      <c r="O29" s="2">
        <v>0</v>
      </c>
      <c r="P29" s="2">
        <v>0.01</v>
      </c>
      <c r="Q29" s="2">
        <v>0</v>
      </c>
      <c r="R29" s="2">
        <v>-0.01</v>
      </c>
      <c r="S29" s="2">
        <v>-0.01</v>
      </c>
      <c r="T29" s="2">
        <v>0.01</v>
      </c>
      <c r="U29" s="2">
        <v>-0.01</v>
      </c>
      <c r="V29" s="2">
        <v>0.01</v>
      </c>
      <c r="W29" s="2">
        <f t="shared" si="4"/>
        <v>98.677777777777777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Q29" s="5"/>
      <c r="AR29" s="5"/>
      <c r="AS29" s="5"/>
      <c r="AT29" s="5"/>
      <c r="AU29" s="5"/>
      <c r="AV29" s="5"/>
      <c r="AX29" s="5"/>
      <c r="AY29" s="5"/>
      <c r="AZ29" s="5"/>
      <c r="BA29" s="5"/>
      <c r="BB29" s="5"/>
      <c r="BC29" s="6"/>
      <c r="BD29" s="6"/>
      <c r="BE29" s="6"/>
      <c r="BF29" s="5"/>
      <c r="BG29" s="5"/>
      <c r="BH29" s="5"/>
    </row>
    <row r="30" spans="1:60">
      <c r="A30" t="s">
        <v>31</v>
      </c>
      <c r="B30" t="s">
        <v>666</v>
      </c>
      <c r="C30" t="s">
        <v>30</v>
      </c>
      <c r="D30" s="4" t="s">
        <v>29</v>
      </c>
      <c r="E30" s="3">
        <v>8</v>
      </c>
      <c r="F30" s="2">
        <v>0.05</v>
      </c>
      <c r="G30" s="2">
        <v>0.03</v>
      </c>
      <c r="H30" s="2">
        <v>0.06</v>
      </c>
      <c r="I30" s="2">
        <v>1.43</v>
      </c>
      <c r="J30" s="2">
        <v>0.21</v>
      </c>
      <c r="K30" s="2">
        <v>-0.03</v>
      </c>
      <c r="L30" s="2">
        <v>87.22</v>
      </c>
      <c r="M30" s="2"/>
      <c r="N30" s="2">
        <f t="shared" si="3"/>
        <v>96.911111111111111</v>
      </c>
      <c r="O30" s="2">
        <v>-0.02</v>
      </c>
      <c r="P30" s="2">
        <v>0.01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0.01</v>
      </c>
      <c r="W30" s="2">
        <f t="shared" si="4"/>
        <v>98.661111111111097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Q30" s="5"/>
      <c r="AR30" s="5"/>
      <c r="AS30" s="5"/>
      <c r="AT30" s="5"/>
      <c r="AU30" s="5"/>
      <c r="AV30" s="5"/>
      <c r="AX30" s="5"/>
      <c r="AY30" s="5"/>
      <c r="AZ30" s="5"/>
      <c r="BA30" s="5"/>
      <c r="BB30" s="5"/>
      <c r="BC30" s="6"/>
      <c r="BD30" s="6"/>
      <c r="BE30" s="6"/>
      <c r="BF30" s="5"/>
      <c r="BG30" s="5"/>
      <c r="BH30" s="5"/>
    </row>
    <row r="31" spans="1:60">
      <c r="A31" t="s">
        <v>31</v>
      </c>
      <c r="B31" t="s">
        <v>666</v>
      </c>
      <c r="C31" t="s">
        <v>30</v>
      </c>
      <c r="D31" s="4" t="s">
        <v>29</v>
      </c>
      <c r="E31" s="3">
        <v>9</v>
      </c>
      <c r="F31" s="2">
        <v>0.04</v>
      </c>
      <c r="G31" s="2">
        <v>0.01</v>
      </c>
      <c r="H31" s="2">
        <v>0.05</v>
      </c>
      <c r="I31" s="2">
        <v>0.34</v>
      </c>
      <c r="J31" s="2">
        <v>0.16</v>
      </c>
      <c r="K31" s="2">
        <v>-0.03</v>
      </c>
      <c r="L31" s="2">
        <v>88.47</v>
      </c>
      <c r="M31" s="2"/>
      <c r="N31" s="2">
        <f t="shared" si="3"/>
        <v>98.3</v>
      </c>
      <c r="O31" s="2">
        <v>-0.01</v>
      </c>
      <c r="P31" s="2">
        <v>0.01</v>
      </c>
      <c r="Q31" s="2">
        <v>-0.01</v>
      </c>
      <c r="R31" s="2">
        <v>-0.02</v>
      </c>
      <c r="S31" s="2">
        <v>0</v>
      </c>
      <c r="T31" s="2">
        <v>0.01</v>
      </c>
      <c r="U31" s="2">
        <v>-0.01</v>
      </c>
      <c r="V31" s="2">
        <v>0</v>
      </c>
      <c r="W31" s="2">
        <f t="shared" si="4"/>
        <v>98.839999999999975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Q31" s="5"/>
      <c r="AR31" s="5"/>
      <c r="AS31" s="5"/>
      <c r="AT31" s="5"/>
      <c r="AU31" s="5"/>
      <c r="AV31" s="5"/>
      <c r="AX31" s="5"/>
      <c r="AY31" s="5"/>
      <c r="AZ31" s="5"/>
      <c r="BA31" s="5"/>
      <c r="BB31" s="5"/>
      <c r="BC31" s="6"/>
      <c r="BD31" s="6"/>
      <c r="BE31" s="6"/>
      <c r="BF31" s="5"/>
      <c r="BG31" s="5"/>
      <c r="BH31" s="5"/>
    </row>
    <row r="32" spans="1:60">
      <c r="A32" t="s">
        <v>31</v>
      </c>
      <c r="B32" t="s">
        <v>666</v>
      </c>
      <c r="C32" t="s">
        <v>30</v>
      </c>
      <c r="D32" s="4" t="s">
        <v>29</v>
      </c>
      <c r="E32" s="3">
        <v>10</v>
      </c>
      <c r="F32" s="2">
        <v>0.08</v>
      </c>
      <c r="G32" s="2">
        <v>0.04</v>
      </c>
      <c r="H32" s="2">
        <v>0.06</v>
      </c>
      <c r="I32" s="2">
        <v>1.32</v>
      </c>
      <c r="J32" s="2">
        <v>0.21</v>
      </c>
      <c r="K32" s="2">
        <v>-0.03</v>
      </c>
      <c r="L32" s="2">
        <v>86.58</v>
      </c>
      <c r="M32" s="2"/>
      <c r="N32" s="2">
        <f t="shared" si="3"/>
        <v>96.199999999999989</v>
      </c>
      <c r="O32" s="2">
        <v>-0.02</v>
      </c>
      <c r="P32" s="2">
        <v>0.01</v>
      </c>
      <c r="Q32" s="2">
        <v>0</v>
      </c>
      <c r="R32" s="2">
        <v>-0.02</v>
      </c>
      <c r="S32" s="2">
        <v>-0.02</v>
      </c>
      <c r="T32" s="2">
        <v>0.02</v>
      </c>
      <c r="U32" s="2">
        <v>-0.01</v>
      </c>
      <c r="V32" s="2">
        <v>0.02</v>
      </c>
      <c r="W32" s="2">
        <f t="shared" si="4"/>
        <v>97.859999999999971</v>
      </c>
      <c r="Y32" s="5"/>
    </row>
    <row r="33" spans="1:25">
      <c r="A33" t="s">
        <v>31</v>
      </c>
      <c r="B33" t="s">
        <v>666</v>
      </c>
      <c r="C33" t="s">
        <v>30</v>
      </c>
      <c r="D33" s="4" t="s">
        <v>29</v>
      </c>
      <c r="E33" s="3">
        <v>11</v>
      </c>
      <c r="F33" s="2">
        <v>0.02</v>
      </c>
      <c r="G33" s="2">
        <v>0.03</v>
      </c>
      <c r="H33" s="2">
        <v>0.01</v>
      </c>
      <c r="I33" s="2">
        <v>1.28</v>
      </c>
      <c r="J33" s="2">
        <v>0.2</v>
      </c>
      <c r="K33" s="2">
        <v>-0.05</v>
      </c>
      <c r="L33" s="2">
        <v>88.15</v>
      </c>
      <c r="M33" s="2"/>
      <c r="N33" s="2">
        <f t="shared" si="3"/>
        <v>97.944444444444443</v>
      </c>
      <c r="O33" s="2">
        <v>-0.01</v>
      </c>
      <c r="P33" s="2">
        <v>0.01</v>
      </c>
      <c r="Q33" s="2">
        <v>-0.02</v>
      </c>
      <c r="R33" s="2">
        <v>-0.01</v>
      </c>
      <c r="S33" s="2">
        <v>-0.02</v>
      </c>
      <c r="T33" s="2">
        <v>0.02</v>
      </c>
      <c r="U33" s="2">
        <v>-0.01</v>
      </c>
      <c r="V33" s="2">
        <v>-0.02</v>
      </c>
      <c r="W33" s="2">
        <f t="shared" si="4"/>
        <v>99.374444444444435</v>
      </c>
      <c r="Y33" s="5"/>
    </row>
    <row r="34" spans="1:25">
      <c r="A34" t="s">
        <v>31</v>
      </c>
      <c r="B34" t="s">
        <v>666</v>
      </c>
      <c r="C34" t="s">
        <v>30</v>
      </c>
      <c r="D34" s="4" t="s">
        <v>29</v>
      </c>
      <c r="E34" s="3">
        <v>12</v>
      </c>
      <c r="F34" s="2">
        <v>0.09</v>
      </c>
      <c r="G34" s="2">
        <v>1.24</v>
      </c>
      <c r="H34" s="2">
        <v>0.24</v>
      </c>
      <c r="I34" s="2">
        <v>1.1399999999999999</v>
      </c>
      <c r="J34" s="2">
        <v>0.18</v>
      </c>
      <c r="K34" s="2">
        <v>-0.03</v>
      </c>
      <c r="L34" s="2">
        <v>86.64</v>
      </c>
      <c r="M34" s="2"/>
      <c r="N34" s="2">
        <f t="shared" si="3"/>
        <v>96.266666666666666</v>
      </c>
      <c r="O34" s="2">
        <v>-0.03</v>
      </c>
      <c r="P34" s="2">
        <v>0.01</v>
      </c>
      <c r="Q34" s="2">
        <v>-0.01</v>
      </c>
      <c r="R34" s="2">
        <v>-0.01</v>
      </c>
      <c r="S34" s="2">
        <v>-0.17</v>
      </c>
      <c r="T34" s="2">
        <v>0.01</v>
      </c>
      <c r="U34" s="2">
        <v>0.04</v>
      </c>
      <c r="V34" s="2">
        <v>0.03</v>
      </c>
      <c r="W34" s="2">
        <f t="shared" si="4"/>
        <v>98.996666666666655</v>
      </c>
      <c r="Y34" s="5"/>
    </row>
    <row r="35" spans="1:25">
      <c r="D35" s="4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Y35" s="5"/>
    </row>
    <row r="36" spans="1:25">
      <c r="A36" t="s">
        <v>26</v>
      </c>
      <c r="B36" t="s">
        <v>668</v>
      </c>
      <c r="C36" t="s">
        <v>647</v>
      </c>
      <c r="D36" s="4" t="s">
        <v>25</v>
      </c>
      <c r="E36" s="3">
        <v>1</v>
      </c>
      <c r="F36" s="2">
        <v>0.01</v>
      </c>
      <c r="G36" s="2">
        <v>0.03</v>
      </c>
      <c r="H36" s="2">
        <v>0.01</v>
      </c>
      <c r="I36" s="2">
        <v>0.01</v>
      </c>
      <c r="J36" s="2">
        <v>0.22</v>
      </c>
      <c r="K36" s="2">
        <v>-0.03</v>
      </c>
      <c r="L36" s="2">
        <v>93.43</v>
      </c>
      <c r="M36" s="2">
        <f t="shared" ref="M36:M48" si="5">L36/(56+16)*1/3*(56+16)</f>
        <v>31.143333333333334</v>
      </c>
      <c r="N36" s="2">
        <f t="shared" ref="N36:N48" si="6">L36/(56+16)*2/3*(0.5*(56*2+16*3))</f>
        <v>69.207407407407416</v>
      </c>
      <c r="O36" s="2">
        <v>0</v>
      </c>
      <c r="P36" s="2">
        <v>0.02</v>
      </c>
      <c r="Q36" s="2">
        <v>0</v>
      </c>
      <c r="R36" s="2">
        <v>-0.01</v>
      </c>
      <c r="S36" s="2">
        <v>-0.02</v>
      </c>
      <c r="T36" s="2">
        <v>0.01</v>
      </c>
      <c r="U36" s="2">
        <v>0.02</v>
      </c>
      <c r="V36" s="2">
        <v>0.1</v>
      </c>
      <c r="W36" s="2">
        <f t="shared" ref="W36:W48" si="7">SUM(F36:V36)-L36</f>
        <v>100.72074074074075</v>
      </c>
      <c r="Y36" s="5"/>
    </row>
    <row r="37" spans="1:25">
      <c r="A37" t="s">
        <v>26</v>
      </c>
      <c r="B37" t="s">
        <v>668</v>
      </c>
      <c r="C37" t="s">
        <v>647</v>
      </c>
      <c r="D37" s="4" t="s">
        <v>25</v>
      </c>
      <c r="E37" s="3">
        <v>2</v>
      </c>
      <c r="F37" s="2">
        <v>0.01</v>
      </c>
      <c r="G37" s="2">
        <v>0.05</v>
      </c>
      <c r="H37" s="2">
        <v>0.01</v>
      </c>
      <c r="I37" s="2">
        <v>0</v>
      </c>
      <c r="J37" s="2">
        <v>0.23</v>
      </c>
      <c r="K37" s="2">
        <v>-0.04</v>
      </c>
      <c r="L37" s="2">
        <v>93.77</v>
      </c>
      <c r="M37" s="2">
        <f t="shared" si="5"/>
        <v>31.256666666666668</v>
      </c>
      <c r="N37" s="2">
        <f t="shared" si="6"/>
        <v>69.459259259259255</v>
      </c>
      <c r="O37" s="2">
        <v>0.01</v>
      </c>
      <c r="P37" s="2">
        <v>0.01</v>
      </c>
      <c r="Q37" s="2">
        <v>0</v>
      </c>
      <c r="R37" s="2">
        <v>0</v>
      </c>
      <c r="S37" s="2">
        <v>-0.01</v>
      </c>
      <c r="T37" s="2">
        <v>0</v>
      </c>
      <c r="U37" s="2">
        <v>-0.02</v>
      </c>
      <c r="V37" s="2">
        <v>0.11</v>
      </c>
      <c r="W37" s="2">
        <f t="shared" si="7"/>
        <v>101.07592592592592</v>
      </c>
      <c r="Y37" s="5"/>
    </row>
    <row r="38" spans="1:25">
      <c r="A38" t="s">
        <v>26</v>
      </c>
      <c r="B38" t="s">
        <v>668</v>
      </c>
      <c r="C38" t="s">
        <v>647</v>
      </c>
      <c r="D38" s="4" t="s">
        <v>25</v>
      </c>
      <c r="E38" s="3">
        <v>3</v>
      </c>
      <c r="F38" s="2">
        <v>0.02</v>
      </c>
      <c r="G38" s="2">
        <v>0.04</v>
      </c>
      <c r="H38" s="2">
        <v>0.01</v>
      </c>
      <c r="I38" s="2">
        <v>0.01</v>
      </c>
      <c r="J38" s="2">
        <v>0.22</v>
      </c>
      <c r="K38" s="2">
        <v>-0.03</v>
      </c>
      <c r="L38" s="2">
        <v>93.72</v>
      </c>
      <c r="M38" s="2">
        <f t="shared" si="5"/>
        <v>31.240000000000002</v>
      </c>
      <c r="N38" s="2">
        <f t="shared" si="6"/>
        <v>69.422222222222231</v>
      </c>
      <c r="O38" s="2">
        <v>0.02</v>
      </c>
      <c r="P38" s="2">
        <v>0.02</v>
      </c>
      <c r="Q38" s="2">
        <v>0.01</v>
      </c>
      <c r="R38" s="2">
        <v>0</v>
      </c>
      <c r="S38" s="2">
        <v>0.01</v>
      </c>
      <c r="T38" s="2">
        <v>-0.01</v>
      </c>
      <c r="U38" s="2">
        <v>0.01</v>
      </c>
      <c r="V38" s="2">
        <v>0.11</v>
      </c>
      <c r="W38" s="2">
        <f t="shared" si="7"/>
        <v>101.10222222222225</v>
      </c>
      <c r="Y38" s="5"/>
    </row>
    <row r="39" spans="1:25">
      <c r="A39" t="s">
        <v>26</v>
      </c>
      <c r="B39" t="s">
        <v>668</v>
      </c>
      <c r="C39" t="s">
        <v>647</v>
      </c>
      <c r="D39" s="4" t="s">
        <v>25</v>
      </c>
      <c r="E39" s="3">
        <v>4</v>
      </c>
      <c r="F39" s="2">
        <v>0.01</v>
      </c>
      <c r="G39" s="2">
        <v>0.02</v>
      </c>
      <c r="H39" s="2">
        <v>0.02</v>
      </c>
      <c r="I39" s="2">
        <v>0.06</v>
      </c>
      <c r="J39" s="2">
        <v>0.24</v>
      </c>
      <c r="K39" s="2">
        <v>-0.04</v>
      </c>
      <c r="L39" s="2">
        <v>93.51</v>
      </c>
      <c r="M39" s="2">
        <f t="shared" si="5"/>
        <v>31.17</v>
      </c>
      <c r="N39" s="2">
        <f t="shared" si="6"/>
        <v>69.266666666666666</v>
      </c>
      <c r="O39" s="2">
        <v>0</v>
      </c>
      <c r="P39" s="2">
        <v>0.03</v>
      </c>
      <c r="Q39" s="2">
        <v>-0.01</v>
      </c>
      <c r="R39" s="2">
        <v>0</v>
      </c>
      <c r="S39" s="2">
        <v>0.01</v>
      </c>
      <c r="T39" s="2">
        <v>0</v>
      </c>
      <c r="U39" s="2">
        <v>0.02</v>
      </c>
      <c r="V39" s="2">
        <v>0.11</v>
      </c>
      <c r="W39" s="2">
        <f t="shared" si="7"/>
        <v>100.90666666666668</v>
      </c>
      <c r="Y39" s="5"/>
    </row>
    <row r="40" spans="1:25">
      <c r="A40" t="s">
        <v>26</v>
      </c>
      <c r="B40" t="s">
        <v>668</v>
      </c>
      <c r="C40" t="s">
        <v>647</v>
      </c>
      <c r="D40" s="4" t="s">
        <v>25</v>
      </c>
      <c r="E40" s="3">
        <v>5</v>
      </c>
      <c r="F40" s="2">
        <v>0.02</v>
      </c>
      <c r="G40" s="2">
        <v>0.18</v>
      </c>
      <c r="H40" s="2">
        <v>1.84</v>
      </c>
      <c r="I40" s="2">
        <v>0.83</v>
      </c>
      <c r="J40" s="2">
        <v>0.21</v>
      </c>
      <c r="K40" s="2">
        <v>-0.04</v>
      </c>
      <c r="L40" s="2">
        <v>92.08</v>
      </c>
      <c r="M40" s="2">
        <f t="shared" si="5"/>
        <v>30.693333333333335</v>
      </c>
      <c r="N40" s="2">
        <f t="shared" si="6"/>
        <v>68.207407407407416</v>
      </c>
      <c r="O40" s="2">
        <v>0</v>
      </c>
      <c r="P40" s="2">
        <v>0.01</v>
      </c>
      <c r="Q40" s="2">
        <v>-0.01</v>
      </c>
      <c r="R40" s="2">
        <v>-0.01</v>
      </c>
      <c r="S40" s="2">
        <v>0</v>
      </c>
      <c r="T40" s="2">
        <v>0.02</v>
      </c>
      <c r="U40" s="2">
        <v>0</v>
      </c>
      <c r="V40" s="2">
        <v>0.08</v>
      </c>
      <c r="W40" s="2">
        <f t="shared" si="7"/>
        <v>102.03074074074077</v>
      </c>
      <c r="Y40" s="5"/>
    </row>
    <row r="41" spans="1:25">
      <c r="A41" t="s">
        <v>26</v>
      </c>
      <c r="B41" t="s">
        <v>668</v>
      </c>
      <c r="C41" t="s">
        <v>647</v>
      </c>
      <c r="D41" s="4" t="s">
        <v>25</v>
      </c>
      <c r="E41" s="3">
        <v>6</v>
      </c>
      <c r="F41" s="2">
        <v>0.01</v>
      </c>
      <c r="G41" s="2">
        <v>0.02</v>
      </c>
      <c r="H41" s="2">
        <v>0.02</v>
      </c>
      <c r="I41" s="2">
        <v>0.01</v>
      </c>
      <c r="J41" s="2">
        <v>0.23</v>
      </c>
      <c r="K41" s="2">
        <v>-0.05</v>
      </c>
      <c r="L41" s="2">
        <v>93.59</v>
      </c>
      <c r="M41" s="2">
        <f t="shared" si="5"/>
        <v>31.196666666666665</v>
      </c>
      <c r="N41" s="2">
        <f t="shared" si="6"/>
        <v>69.32592592592593</v>
      </c>
      <c r="O41" s="2">
        <v>0</v>
      </c>
      <c r="P41" s="2">
        <v>0.01</v>
      </c>
      <c r="Q41" s="2">
        <v>-0.02</v>
      </c>
      <c r="R41" s="2">
        <v>0</v>
      </c>
      <c r="S41" s="2">
        <v>0.01</v>
      </c>
      <c r="T41" s="2">
        <v>0</v>
      </c>
      <c r="U41" s="2">
        <v>0.02</v>
      </c>
      <c r="V41" s="2">
        <v>0.08</v>
      </c>
      <c r="W41" s="2">
        <f t="shared" si="7"/>
        <v>100.86259259259259</v>
      </c>
      <c r="Y41" s="5"/>
    </row>
    <row r="42" spans="1:25">
      <c r="A42" t="s">
        <v>26</v>
      </c>
      <c r="B42" t="s">
        <v>668</v>
      </c>
      <c r="C42" t="s">
        <v>647</v>
      </c>
      <c r="D42" s="4" t="s">
        <v>25</v>
      </c>
      <c r="E42" s="3">
        <v>7</v>
      </c>
      <c r="F42" s="2">
        <v>0.02</v>
      </c>
      <c r="G42" s="2">
        <v>0.02</v>
      </c>
      <c r="H42" s="2">
        <v>0</v>
      </c>
      <c r="I42" s="2">
        <v>0</v>
      </c>
      <c r="J42" s="2">
        <v>0.22</v>
      </c>
      <c r="K42" s="2">
        <v>-0.04</v>
      </c>
      <c r="L42" s="2">
        <v>93.67</v>
      </c>
      <c r="M42" s="2">
        <f t="shared" si="5"/>
        <v>31.223333333333333</v>
      </c>
      <c r="N42" s="2">
        <f t="shared" si="6"/>
        <v>69.385185185185179</v>
      </c>
      <c r="O42" s="2">
        <v>0.02</v>
      </c>
      <c r="P42" s="2">
        <v>0.02</v>
      </c>
      <c r="Q42" s="2">
        <v>-0.01</v>
      </c>
      <c r="R42" s="2">
        <v>-0.01</v>
      </c>
      <c r="S42" s="2">
        <v>0</v>
      </c>
      <c r="T42" s="2">
        <v>0.01</v>
      </c>
      <c r="U42" s="2">
        <v>-0.02</v>
      </c>
      <c r="V42" s="2">
        <v>0.08</v>
      </c>
      <c r="W42" s="2">
        <f t="shared" si="7"/>
        <v>100.91851851851852</v>
      </c>
      <c r="Y42" s="5"/>
    </row>
    <row r="43" spans="1:25">
      <c r="A43" t="s">
        <v>26</v>
      </c>
      <c r="B43" t="s">
        <v>668</v>
      </c>
      <c r="C43" t="s">
        <v>647</v>
      </c>
      <c r="D43" s="4" t="s">
        <v>25</v>
      </c>
      <c r="E43" s="3">
        <v>8</v>
      </c>
      <c r="F43" s="2">
        <v>0.01</v>
      </c>
      <c r="G43" s="2">
        <v>0.04</v>
      </c>
      <c r="H43" s="2">
        <v>0.15</v>
      </c>
      <c r="I43" s="2">
        <v>0.01</v>
      </c>
      <c r="J43" s="2">
        <v>0.22</v>
      </c>
      <c r="K43" s="2">
        <v>-0.03</v>
      </c>
      <c r="L43" s="2">
        <v>93.22</v>
      </c>
      <c r="M43" s="2">
        <f t="shared" si="5"/>
        <v>31.073333333333331</v>
      </c>
      <c r="N43" s="2">
        <f t="shared" si="6"/>
        <v>69.05185185185185</v>
      </c>
      <c r="O43" s="2">
        <v>0.01</v>
      </c>
      <c r="P43" s="2">
        <v>0.03</v>
      </c>
      <c r="Q43" s="2">
        <v>-0.02</v>
      </c>
      <c r="R43" s="2">
        <v>0</v>
      </c>
      <c r="S43" s="2">
        <v>-0.01</v>
      </c>
      <c r="T43" s="2">
        <v>0.02</v>
      </c>
      <c r="U43" s="2">
        <v>0.01</v>
      </c>
      <c r="V43" s="2">
        <v>0.11</v>
      </c>
      <c r="W43" s="2">
        <f t="shared" si="7"/>
        <v>100.67518518518517</v>
      </c>
      <c r="Y43" s="5"/>
    </row>
    <row r="44" spans="1:25">
      <c r="A44" t="s">
        <v>26</v>
      </c>
      <c r="B44" t="s">
        <v>668</v>
      </c>
      <c r="C44" t="s">
        <v>647</v>
      </c>
      <c r="D44" s="4" t="s">
        <v>25</v>
      </c>
      <c r="E44" s="3">
        <v>9</v>
      </c>
      <c r="F44" s="2">
        <v>0.02</v>
      </c>
      <c r="G44" s="2">
        <v>0.05</v>
      </c>
      <c r="H44" s="2">
        <v>0.01</v>
      </c>
      <c r="I44" s="2">
        <v>0</v>
      </c>
      <c r="J44" s="2">
        <v>0.22</v>
      </c>
      <c r="K44" s="2">
        <v>-0.03</v>
      </c>
      <c r="L44" s="2">
        <v>94.06</v>
      </c>
      <c r="M44" s="2">
        <f t="shared" si="5"/>
        <v>31.353333333333332</v>
      </c>
      <c r="N44" s="2">
        <f t="shared" si="6"/>
        <v>69.67407407407407</v>
      </c>
      <c r="O44" s="2">
        <v>0.01</v>
      </c>
      <c r="P44" s="2">
        <v>0.02</v>
      </c>
      <c r="Q44" s="2">
        <v>-0.01</v>
      </c>
      <c r="R44" s="2">
        <v>-0.02</v>
      </c>
      <c r="S44" s="2">
        <v>0</v>
      </c>
      <c r="T44" s="2">
        <v>0.02</v>
      </c>
      <c r="U44" s="2">
        <v>0.01</v>
      </c>
      <c r="V44" s="2">
        <v>0.13</v>
      </c>
      <c r="W44" s="2">
        <f t="shared" si="7"/>
        <v>101.4574074074074</v>
      </c>
      <c r="Y44" s="5"/>
    </row>
    <row r="45" spans="1:25">
      <c r="A45" t="s">
        <v>26</v>
      </c>
      <c r="B45" t="s">
        <v>668</v>
      </c>
      <c r="C45" t="s">
        <v>647</v>
      </c>
      <c r="D45" s="4" t="s">
        <v>25</v>
      </c>
      <c r="E45" s="3">
        <v>10</v>
      </c>
      <c r="F45" s="2">
        <v>0.01</v>
      </c>
      <c r="G45" s="2">
        <v>0.02</v>
      </c>
      <c r="H45" s="2">
        <v>0</v>
      </c>
      <c r="I45" s="2">
        <v>0</v>
      </c>
      <c r="J45" s="2">
        <v>0.23</v>
      </c>
      <c r="K45" s="2">
        <v>-0.04</v>
      </c>
      <c r="L45" s="2">
        <v>93.49</v>
      </c>
      <c r="M45" s="2">
        <f t="shared" si="5"/>
        <v>31.163333333333334</v>
      </c>
      <c r="N45" s="2">
        <f t="shared" si="6"/>
        <v>69.251851851851853</v>
      </c>
      <c r="O45" s="2">
        <v>0.01</v>
      </c>
      <c r="P45" s="2">
        <v>0.02</v>
      </c>
      <c r="Q45" s="2">
        <v>-0.03</v>
      </c>
      <c r="R45" s="2">
        <v>-0.01</v>
      </c>
      <c r="S45" s="2">
        <v>0.01</v>
      </c>
      <c r="T45" s="2">
        <v>0.01</v>
      </c>
      <c r="U45" s="2">
        <v>0</v>
      </c>
      <c r="V45" s="2">
        <v>0.11</v>
      </c>
      <c r="W45" s="2">
        <f t="shared" si="7"/>
        <v>100.7551851851852</v>
      </c>
    </row>
    <row r="46" spans="1:25">
      <c r="A46" t="s">
        <v>26</v>
      </c>
      <c r="B46" t="s">
        <v>668</v>
      </c>
      <c r="C46" t="s">
        <v>647</v>
      </c>
      <c r="D46" s="4" t="s">
        <v>25</v>
      </c>
      <c r="E46" s="3">
        <v>11</v>
      </c>
      <c r="F46" s="2">
        <v>0.16</v>
      </c>
      <c r="G46" s="2">
        <v>0.85</v>
      </c>
      <c r="H46" s="2">
        <v>0.24</v>
      </c>
      <c r="I46" s="2">
        <v>0.03</v>
      </c>
      <c r="J46" s="2">
        <v>0.22</v>
      </c>
      <c r="K46" s="2">
        <v>-0.03</v>
      </c>
      <c r="L46" s="2">
        <v>92.98</v>
      </c>
      <c r="M46" s="2">
        <f t="shared" si="5"/>
        <v>30.993333333333336</v>
      </c>
      <c r="N46" s="2">
        <f t="shared" si="6"/>
        <v>68.874074074074073</v>
      </c>
      <c r="O46" s="2">
        <v>0.01</v>
      </c>
      <c r="P46" s="2">
        <v>0.02</v>
      </c>
      <c r="Q46" s="2">
        <v>-0.02</v>
      </c>
      <c r="R46" s="2">
        <v>-0.01</v>
      </c>
      <c r="S46" s="2">
        <v>-0.02</v>
      </c>
      <c r="T46" s="2">
        <v>0.02</v>
      </c>
      <c r="U46" s="2">
        <v>0.01</v>
      </c>
      <c r="V46" s="2">
        <v>0.12</v>
      </c>
      <c r="W46" s="2">
        <f t="shared" si="7"/>
        <v>101.46740740740741</v>
      </c>
    </row>
    <row r="47" spans="1:25">
      <c r="A47" t="s">
        <v>26</v>
      </c>
      <c r="B47" t="s">
        <v>668</v>
      </c>
      <c r="C47" t="s">
        <v>647</v>
      </c>
      <c r="D47" s="4" t="s">
        <v>25</v>
      </c>
      <c r="E47" s="3">
        <v>12</v>
      </c>
      <c r="F47" s="2">
        <v>0.02</v>
      </c>
      <c r="G47" s="2">
        <v>0</v>
      </c>
      <c r="H47" s="2">
        <v>0.02</v>
      </c>
      <c r="I47" s="2">
        <v>7.0000000000000007E-2</v>
      </c>
      <c r="J47" s="2">
        <v>0.21</v>
      </c>
      <c r="K47" s="2">
        <v>-0.05</v>
      </c>
      <c r="L47" s="2">
        <v>93.5</v>
      </c>
      <c r="M47" s="2">
        <f t="shared" si="5"/>
        <v>31.166666666666668</v>
      </c>
      <c r="N47" s="2">
        <f t="shared" si="6"/>
        <v>69.259259259259267</v>
      </c>
      <c r="O47" s="2">
        <v>0.01</v>
      </c>
      <c r="P47" s="2">
        <v>0.01</v>
      </c>
      <c r="Q47" s="2">
        <v>0</v>
      </c>
      <c r="R47" s="2">
        <v>-0.01</v>
      </c>
      <c r="S47" s="2">
        <v>-0.01</v>
      </c>
      <c r="T47" s="2">
        <v>0.02</v>
      </c>
      <c r="U47" s="2">
        <v>-0.02</v>
      </c>
      <c r="V47" s="2">
        <v>0.11</v>
      </c>
      <c r="W47" s="2">
        <f t="shared" si="7"/>
        <v>100.80592592592595</v>
      </c>
    </row>
    <row r="48" spans="1:25">
      <c r="A48" t="s">
        <v>26</v>
      </c>
      <c r="B48" t="s">
        <v>668</v>
      </c>
      <c r="C48" t="s">
        <v>647</v>
      </c>
      <c r="D48" s="4" t="s">
        <v>25</v>
      </c>
      <c r="E48" s="3">
        <v>13</v>
      </c>
      <c r="F48" s="2">
        <v>0.02</v>
      </c>
      <c r="G48" s="2">
        <v>0</v>
      </c>
      <c r="H48" s="2">
        <v>0.02</v>
      </c>
      <c r="I48" s="2">
        <v>0.01</v>
      </c>
      <c r="J48" s="2">
        <v>0.21</v>
      </c>
      <c r="K48" s="2">
        <v>-0.03</v>
      </c>
      <c r="L48" s="2">
        <v>93.55</v>
      </c>
      <c r="M48" s="2">
        <f t="shared" si="5"/>
        <v>31.183333333333334</v>
      </c>
      <c r="N48" s="2">
        <f t="shared" si="6"/>
        <v>69.296296296296291</v>
      </c>
      <c r="O48" s="2">
        <v>0</v>
      </c>
      <c r="P48" s="2">
        <v>0.01</v>
      </c>
      <c r="Q48" s="2">
        <v>-0.02</v>
      </c>
      <c r="R48" s="2">
        <v>-0.01</v>
      </c>
      <c r="S48" s="2">
        <v>0</v>
      </c>
      <c r="T48" s="2">
        <v>0.01</v>
      </c>
      <c r="U48" s="2">
        <v>0.02</v>
      </c>
      <c r="V48" s="2">
        <v>0.09</v>
      </c>
      <c r="W48" s="2">
        <f t="shared" si="7"/>
        <v>100.80962962962961</v>
      </c>
    </row>
    <row r="49" spans="1:23">
      <c r="D49" s="4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t="s">
        <v>3</v>
      </c>
      <c r="B50" t="s">
        <v>668</v>
      </c>
      <c r="C50" t="s">
        <v>647</v>
      </c>
      <c r="D50" s="4" t="s">
        <v>2</v>
      </c>
      <c r="E50" s="3">
        <v>1</v>
      </c>
      <c r="F50" s="2">
        <v>0.06</v>
      </c>
      <c r="G50" s="2">
        <v>0.19</v>
      </c>
      <c r="H50" s="2">
        <v>0.01</v>
      </c>
      <c r="I50" s="2">
        <v>0.09</v>
      </c>
      <c r="J50" s="2">
        <v>0.2</v>
      </c>
      <c r="K50" s="2">
        <v>-0.05</v>
      </c>
      <c r="L50" s="2">
        <v>93.25</v>
      </c>
      <c r="M50" s="2">
        <f t="shared" ref="M50:M60" si="8">L50/(56+16)*1/3*(56+16)</f>
        <v>31.083333333333332</v>
      </c>
      <c r="N50" s="2">
        <f t="shared" ref="N50:N60" si="9">L50/(56+16)*2/3*(0.5*(56*2+16*3))</f>
        <v>69.074074074074076</v>
      </c>
      <c r="O50" s="2">
        <v>0</v>
      </c>
      <c r="P50" s="2">
        <v>0.02</v>
      </c>
      <c r="Q50" s="2">
        <v>0</v>
      </c>
      <c r="R50" s="2">
        <v>-0.01</v>
      </c>
      <c r="S50" s="2">
        <v>0.01</v>
      </c>
      <c r="T50" s="2">
        <v>0.02</v>
      </c>
      <c r="U50" s="2">
        <v>0</v>
      </c>
      <c r="V50" s="2">
        <v>0.03</v>
      </c>
      <c r="W50" s="2">
        <f t="shared" ref="W50:W60" si="10">SUM(F50:V50)-L50</f>
        <v>100.72740740740741</v>
      </c>
    </row>
    <row r="51" spans="1:23">
      <c r="A51" t="s">
        <v>3</v>
      </c>
      <c r="B51" t="s">
        <v>668</v>
      </c>
      <c r="C51" t="s">
        <v>647</v>
      </c>
      <c r="D51" s="4" t="s">
        <v>2</v>
      </c>
      <c r="E51" s="3">
        <v>2</v>
      </c>
      <c r="F51" s="2">
        <v>0.09</v>
      </c>
      <c r="G51" s="2">
        <v>0.19</v>
      </c>
      <c r="H51" s="2">
        <v>0.01</v>
      </c>
      <c r="I51" s="2">
        <v>0.13</v>
      </c>
      <c r="J51" s="2">
        <v>0.2</v>
      </c>
      <c r="K51" s="2">
        <v>-0.04</v>
      </c>
      <c r="L51" s="2">
        <v>93.31</v>
      </c>
      <c r="M51" s="2">
        <f t="shared" si="8"/>
        <v>31.103333333333335</v>
      </c>
      <c r="N51" s="2">
        <f t="shared" si="9"/>
        <v>69.118518518518528</v>
      </c>
      <c r="O51" s="2">
        <v>0.01</v>
      </c>
      <c r="P51" s="2">
        <v>0.01</v>
      </c>
      <c r="Q51" s="2">
        <v>0.01</v>
      </c>
      <c r="R51" s="2">
        <v>-0.01</v>
      </c>
      <c r="S51" s="2">
        <v>0</v>
      </c>
      <c r="T51" s="2">
        <v>0.02</v>
      </c>
      <c r="U51" s="2">
        <v>0.01</v>
      </c>
      <c r="V51" s="2">
        <v>0.06</v>
      </c>
      <c r="W51" s="2">
        <f t="shared" si="10"/>
        <v>100.91185185185185</v>
      </c>
    </row>
    <row r="52" spans="1:23">
      <c r="A52" t="s">
        <v>3</v>
      </c>
      <c r="B52" t="s">
        <v>668</v>
      </c>
      <c r="C52" t="s">
        <v>647</v>
      </c>
      <c r="D52" s="4" t="s">
        <v>2</v>
      </c>
      <c r="E52" s="3">
        <v>3</v>
      </c>
      <c r="F52" s="2">
        <v>0.09</v>
      </c>
      <c r="G52" s="2">
        <v>0.17</v>
      </c>
      <c r="H52" s="2">
        <v>0.01</v>
      </c>
      <c r="I52" s="2">
        <v>0.1</v>
      </c>
      <c r="J52" s="2">
        <v>0.21</v>
      </c>
      <c r="K52" s="2">
        <v>-0.05</v>
      </c>
      <c r="L52" s="2">
        <v>93.17</v>
      </c>
      <c r="M52" s="2">
        <f t="shared" si="8"/>
        <v>31.056666666666668</v>
      </c>
      <c r="N52" s="2">
        <f t="shared" si="9"/>
        <v>69.014814814814812</v>
      </c>
      <c r="O52" s="2">
        <v>0.01</v>
      </c>
      <c r="P52" s="2">
        <v>0.02</v>
      </c>
      <c r="Q52" s="2">
        <v>-0.03</v>
      </c>
      <c r="R52" s="2">
        <v>0</v>
      </c>
      <c r="S52" s="2">
        <v>0</v>
      </c>
      <c r="T52" s="2">
        <v>0</v>
      </c>
      <c r="U52" s="2">
        <v>0</v>
      </c>
      <c r="V52" s="2">
        <v>-0.01</v>
      </c>
      <c r="W52" s="2">
        <f t="shared" si="10"/>
        <v>100.59148148148149</v>
      </c>
    </row>
    <row r="53" spans="1:23">
      <c r="A53" t="s">
        <v>3</v>
      </c>
      <c r="B53" t="s">
        <v>668</v>
      </c>
      <c r="C53" t="s">
        <v>647</v>
      </c>
      <c r="D53" s="4" t="s">
        <v>2</v>
      </c>
      <c r="E53" s="3">
        <v>4</v>
      </c>
      <c r="F53" s="2">
        <v>7.0000000000000007E-2</v>
      </c>
      <c r="G53" s="2">
        <v>0.15</v>
      </c>
      <c r="H53" s="2">
        <v>0.01</v>
      </c>
      <c r="I53" s="2">
        <v>0.05</v>
      </c>
      <c r="J53" s="2">
        <v>0.18</v>
      </c>
      <c r="K53" s="2">
        <v>-0.04</v>
      </c>
      <c r="L53" s="2">
        <v>93.47</v>
      </c>
      <c r="M53" s="2">
        <f t="shared" si="8"/>
        <v>31.156666666666666</v>
      </c>
      <c r="N53" s="2">
        <f t="shared" si="9"/>
        <v>69.237037037037041</v>
      </c>
      <c r="O53" s="2">
        <v>0.01</v>
      </c>
      <c r="P53" s="2">
        <v>0.01</v>
      </c>
      <c r="Q53" s="2">
        <v>-0.01</v>
      </c>
      <c r="R53" s="2">
        <v>0.01</v>
      </c>
      <c r="S53" s="2">
        <v>0</v>
      </c>
      <c r="T53" s="2">
        <v>0.03</v>
      </c>
      <c r="U53" s="2">
        <v>0.01</v>
      </c>
      <c r="V53" s="2">
        <v>0.02</v>
      </c>
      <c r="W53" s="2">
        <f t="shared" si="10"/>
        <v>100.89370370370369</v>
      </c>
    </row>
    <row r="54" spans="1:23">
      <c r="A54" t="s">
        <v>3</v>
      </c>
      <c r="B54" t="s">
        <v>668</v>
      </c>
      <c r="C54" t="s">
        <v>647</v>
      </c>
      <c r="D54" s="4" t="s">
        <v>2</v>
      </c>
      <c r="E54" s="3">
        <v>5</v>
      </c>
      <c r="F54" s="2">
        <v>0.08</v>
      </c>
      <c r="G54" s="2">
        <v>0.13</v>
      </c>
      <c r="H54" s="2">
        <v>0.02</v>
      </c>
      <c r="I54" s="2">
        <v>0.1</v>
      </c>
      <c r="J54" s="2">
        <v>0.2</v>
      </c>
      <c r="K54" s="2">
        <v>-0.04</v>
      </c>
      <c r="L54" s="2">
        <v>93.24</v>
      </c>
      <c r="M54" s="2">
        <f t="shared" si="8"/>
        <v>31.08</v>
      </c>
      <c r="N54" s="2">
        <f t="shared" si="9"/>
        <v>69.066666666666663</v>
      </c>
      <c r="O54" s="2">
        <v>0</v>
      </c>
      <c r="P54" s="2">
        <v>0.02</v>
      </c>
      <c r="Q54" s="2">
        <v>-0.01</v>
      </c>
      <c r="R54" s="2">
        <v>-0.02</v>
      </c>
      <c r="S54" s="2">
        <v>-0.02</v>
      </c>
      <c r="T54" s="2">
        <v>0.01</v>
      </c>
      <c r="U54" s="2">
        <v>0.03</v>
      </c>
      <c r="V54" s="2">
        <v>0</v>
      </c>
      <c r="W54" s="2">
        <f t="shared" si="10"/>
        <v>100.64666666666666</v>
      </c>
    </row>
    <row r="55" spans="1:23">
      <c r="A55" t="s">
        <v>3</v>
      </c>
      <c r="B55" t="s">
        <v>668</v>
      </c>
      <c r="C55" t="s">
        <v>647</v>
      </c>
      <c r="D55" s="4" t="s">
        <v>2</v>
      </c>
      <c r="E55" s="3">
        <v>6</v>
      </c>
      <c r="F55" s="2">
        <v>0.08</v>
      </c>
      <c r="G55" s="2">
        <v>0.18</v>
      </c>
      <c r="H55" s="2">
        <v>0.01</v>
      </c>
      <c r="I55" s="2">
        <v>0.06</v>
      </c>
      <c r="J55" s="2">
        <v>0.19</v>
      </c>
      <c r="K55" s="2">
        <v>-0.05</v>
      </c>
      <c r="L55" s="2">
        <v>93.28</v>
      </c>
      <c r="M55" s="2">
        <f t="shared" si="8"/>
        <v>31.093333333333334</v>
      </c>
      <c r="N55" s="2">
        <f t="shared" si="9"/>
        <v>69.096296296296302</v>
      </c>
      <c r="O55" s="2">
        <v>0.01</v>
      </c>
      <c r="P55" s="2">
        <v>0.01</v>
      </c>
      <c r="Q55" s="2">
        <v>0.01</v>
      </c>
      <c r="R55" s="2">
        <v>0</v>
      </c>
      <c r="S55" s="2">
        <v>-0.01</v>
      </c>
      <c r="T55" s="2">
        <v>0.02</v>
      </c>
      <c r="U55" s="2">
        <v>0.01</v>
      </c>
      <c r="V55" s="2">
        <v>0.01</v>
      </c>
      <c r="W55" s="2">
        <f t="shared" si="10"/>
        <v>100.71962962962959</v>
      </c>
    </row>
    <row r="56" spans="1:23">
      <c r="A56" t="s">
        <v>3</v>
      </c>
      <c r="B56" t="s">
        <v>668</v>
      </c>
      <c r="C56" t="s">
        <v>647</v>
      </c>
      <c r="D56" s="4" t="s">
        <v>2</v>
      </c>
      <c r="E56" s="3">
        <v>7</v>
      </c>
      <c r="F56" s="2">
        <v>7.0000000000000007E-2</v>
      </c>
      <c r="G56" s="2">
        <v>0.35</v>
      </c>
      <c r="H56" s="2">
        <v>0.01</v>
      </c>
      <c r="I56" s="2">
        <v>0.12</v>
      </c>
      <c r="J56" s="2">
        <v>0.19</v>
      </c>
      <c r="K56" s="2">
        <v>-0.03</v>
      </c>
      <c r="L56" s="2">
        <v>93.02</v>
      </c>
      <c r="M56" s="2">
        <f t="shared" si="8"/>
        <v>31.006666666666664</v>
      </c>
      <c r="N56" s="2">
        <f t="shared" si="9"/>
        <v>68.903703703703698</v>
      </c>
      <c r="O56" s="2">
        <v>0.02</v>
      </c>
      <c r="P56" s="2">
        <v>0.02</v>
      </c>
      <c r="Q56" s="2">
        <v>-0.02</v>
      </c>
      <c r="R56" s="2">
        <v>0.01</v>
      </c>
      <c r="S56" s="2">
        <v>-0.01</v>
      </c>
      <c r="T56" s="2">
        <v>0.01</v>
      </c>
      <c r="U56" s="2">
        <v>-0.02</v>
      </c>
      <c r="V56" s="2">
        <v>0.01</v>
      </c>
      <c r="W56" s="2">
        <f t="shared" si="10"/>
        <v>100.64037037037035</v>
      </c>
    </row>
    <row r="57" spans="1:23">
      <c r="A57" t="s">
        <v>3</v>
      </c>
      <c r="B57" t="s">
        <v>668</v>
      </c>
      <c r="C57" t="s">
        <v>647</v>
      </c>
      <c r="D57" s="4" t="s">
        <v>2</v>
      </c>
      <c r="E57" s="3">
        <v>8</v>
      </c>
      <c r="F57" s="2">
        <v>0.08</v>
      </c>
      <c r="G57" s="2">
        <v>0.19</v>
      </c>
      <c r="H57" s="2">
        <v>0.01</v>
      </c>
      <c r="I57" s="2">
        <v>0.12</v>
      </c>
      <c r="J57" s="2">
        <v>0.2</v>
      </c>
      <c r="K57" s="2">
        <v>-0.02</v>
      </c>
      <c r="L57" s="2">
        <v>93.07</v>
      </c>
      <c r="M57" s="2">
        <f t="shared" si="8"/>
        <v>31.023333333333333</v>
      </c>
      <c r="N57" s="2">
        <f t="shared" si="9"/>
        <v>68.940740740740736</v>
      </c>
      <c r="O57" s="2">
        <v>0</v>
      </c>
      <c r="P57" s="2">
        <v>0.02</v>
      </c>
      <c r="Q57" s="2">
        <v>-0.02</v>
      </c>
      <c r="R57" s="2">
        <v>-0.01</v>
      </c>
      <c r="S57" s="2">
        <v>-0.01</v>
      </c>
      <c r="T57" s="2">
        <v>0.01</v>
      </c>
      <c r="U57" s="2">
        <v>0</v>
      </c>
      <c r="V57" s="2">
        <v>0.03</v>
      </c>
      <c r="W57" s="2">
        <f t="shared" si="10"/>
        <v>100.56407407407406</v>
      </c>
    </row>
    <row r="58" spans="1:23">
      <c r="A58" t="s">
        <v>3</v>
      </c>
      <c r="B58" t="s">
        <v>668</v>
      </c>
      <c r="C58" t="s">
        <v>647</v>
      </c>
      <c r="D58" s="4" t="s">
        <v>2</v>
      </c>
      <c r="E58" s="3">
        <v>9</v>
      </c>
      <c r="F58" s="2">
        <v>0.06</v>
      </c>
      <c r="G58" s="2">
        <v>0.17</v>
      </c>
      <c r="H58" s="2">
        <v>0.02</v>
      </c>
      <c r="I58" s="2">
        <v>7.0000000000000007E-2</v>
      </c>
      <c r="J58" s="2">
        <v>0.21</v>
      </c>
      <c r="K58" s="2">
        <v>-0.05</v>
      </c>
      <c r="L58" s="2">
        <v>92.97</v>
      </c>
      <c r="M58" s="2">
        <f t="shared" si="8"/>
        <v>30.990000000000002</v>
      </c>
      <c r="N58" s="2">
        <f t="shared" si="9"/>
        <v>68.866666666666674</v>
      </c>
      <c r="O58" s="2">
        <v>0.01</v>
      </c>
      <c r="P58" s="2">
        <v>0.03</v>
      </c>
      <c r="Q58" s="2">
        <v>-0.03</v>
      </c>
      <c r="R58" s="2">
        <v>-0.02</v>
      </c>
      <c r="S58" s="2">
        <v>0</v>
      </c>
      <c r="T58" s="2">
        <v>0.03</v>
      </c>
      <c r="U58" s="2">
        <v>0.01</v>
      </c>
      <c r="V58" s="2">
        <v>0.01</v>
      </c>
      <c r="W58" s="2">
        <f t="shared" si="10"/>
        <v>100.37666666666664</v>
      </c>
    </row>
    <row r="59" spans="1:23">
      <c r="A59" t="s">
        <v>3</v>
      </c>
      <c r="B59" t="s">
        <v>668</v>
      </c>
      <c r="C59" t="s">
        <v>647</v>
      </c>
      <c r="D59" s="4" t="s">
        <v>2</v>
      </c>
      <c r="E59" s="3">
        <v>10</v>
      </c>
      <c r="F59" s="2">
        <v>0.06</v>
      </c>
      <c r="G59" s="2">
        <v>0.23</v>
      </c>
      <c r="H59" s="2">
        <v>0.01</v>
      </c>
      <c r="I59" s="2">
        <v>0.18</v>
      </c>
      <c r="J59" s="2">
        <v>0.2</v>
      </c>
      <c r="K59" s="2">
        <v>-0.04</v>
      </c>
      <c r="L59" s="2">
        <v>92.87</v>
      </c>
      <c r="M59" s="2">
        <f t="shared" si="8"/>
        <v>30.956666666666667</v>
      </c>
      <c r="N59" s="2">
        <f t="shared" si="9"/>
        <v>68.792592592592598</v>
      </c>
      <c r="O59" s="2">
        <v>-0.02</v>
      </c>
      <c r="P59" s="2">
        <v>0.02</v>
      </c>
      <c r="Q59" s="2">
        <v>-0.02</v>
      </c>
      <c r="R59" s="2">
        <v>0</v>
      </c>
      <c r="S59" s="2">
        <v>-0.01</v>
      </c>
      <c r="T59" s="2">
        <v>0.02</v>
      </c>
      <c r="U59" s="2">
        <v>0</v>
      </c>
      <c r="V59" s="2">
        <v>0.02</v>
      </c>
      <c r="W59" s="2">
        <f t="shared" si="10"/>
        <v>100.39925925925928</v>
      </c>
    </row>
    <row r="60" spans="1:23">
      <c r="A60" t="s">
        <v>3</v>
      </c>
      <c r="B60" t="s">
        <v>668</v>
      </c>
      <c r="C60" t="s">
        <v>647</v>
      </c>
      <c r="D60" s="4" t="s">
        <v>2</v>
      </c>
      <c r="E60" s="3">
        <v>11</v>
      </c>
      <c r="F60" s="2">
        <v>0.05</v>
      </c>
      <c r="G60" s="2">
        <v>0.12</v>
      </c>
      <c r="H60" s="2">
        <v>0.02</v>
      </c>
      <c r="I60" s="2">
        <v>7.0000000000000007E-2</v>
      </c>
      <c r="J60" s="2">
        <v>0.21</v>
      </c>
      <c r="K60" s="2">
        <v>-0.04</v>
      </c>
      <c r="L60" s="2">
        <v>93.55</v>
      </c>
      <c r="M60" s="2">
        <f t="shared" si="8"/>
        <v>31.183333333333334</v>
      </c>
      <c r="N60" s="2">
        <f t="shared" si="9"/>
        <v>69.296296296296291</v>
      </c>
      <c r="O60" s="2">
        <v>-0.01</v>
      </c>
      <c r="P60" s="2">
        <v>0.02</v>
      </c>
      <c r="Q60" s="2">
        <v>-0.01</v>
      </c>
      <c r="R60" s="2">
        <v>0</v>
      </c>
      <c r="S60" s="2">
        <v>-0.01</v>
      </c>
      <c r="T60" s="2">
        <v>0.02</v>
      </c>
      <c r="U60" s="2">
        <v>0.02</v>
      </c>
      <c r="V60" s="2">
        <v>0.02</v>
      </c>
      <c r="W60" s="2">
        <f t="shared" si="10"/>
        <v>100.9596296296297</v>
      </c>
    </row>
    <row r="61" spans="1:23">
      <c r="D61" s="4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t="s">
        <v>1</v>
      </c>
      <c r="B62" t="s">
        <v>668</v>
      </c>
      <c r="C62" t="s">
        <v>647</v>
      </c>
      <c r="D62" s="4" t="s">
        <v>0</v>
      </c>
      <c r="E62" s="3">
        <v>1</v>
      </c>
      <c r="F62" s="2">
        <v>0</v>
      </c>
      <c r="G62" s="2">
        <v>0.01</v>
      </c>
      <c r="H62" s="2">
        <v>0.02</v>
      </c>
      <c r="I62" s="2">
        <v>0.01</v>
      </c>
      <c r="J62" s="2">
        <v>0.19</v>
      </c>
      <c r="K62" s="2">
        <v>-0.04</v>
      </c>
      <c r="L62" s="2">
        <v>93.38</v>
      </c>
      <c r="M62" s="2">
        <f t="shared" ref="M62:M73" si="11">L62/(56+16)*1/3*(56+16)</f>
        <v>31.126666666666665</v>
      </c>
      <c r="N62" s="2">
        <f t="shared" ref="N62:N73" si="12">L62/(56+16)*2/3*(0.5*(56*2+16*3))</f>
        <v>69.170370370370364</v>
      </c>
      <c r="O62" s="2">
        <v>0.02</v>
      </c>
      <c r="P62" s="2">
        <v>0.01</v>
      </c>
      <c r="Q62" s="2">
        <v>0.01</v>
      </c>
      <c r="R62" s="2">
        <v>-0.01</v>
      </c>
      <c r="S62" s="2">
        <v>0</v>
      </c>
      <c r="T62" s="2">
        <v>0.03</v>
      </c>
      <c r="U62" s="2">
        <v>0.01</v>
      </c>
      <c r="V62" s="2">
        <v>7.0000000000000007E-2</v>
      </c>
      <c r="W62" s="2">
        <f t="shared" ref="W62:W73" si="13">SUM(F62:V62)-L62</f>
        <v>100.62703703703701</v>
      </c>
    </row>
    <row r="63" spans="1:23">
      <c r="A63" t="s">
        <v>1</v>
      </c>
      <c r="B63" t="s">
        <v>668</v>
      </c>
      <c r="C63" t="s">
        <v>647</v>
      </c>
      <c r="D63" s="4" t="s">
        <v>0</v>
      </c>
      <c r="E63" s="3">
        <v>2</v>
      </c>
      <c r="F63" s="2">
        <v>0</v>
      </c>
      <c r="G63" s="2">
        <v>0</v>
      </c>
      <c r="H63" s="2">
        <v>0.02</v>
      </c>
      <c r="I63" s="2">
        <v>0.01</v>
      </c>
      <c r="J63" s="2">
        <v>0.19</v>
      </c>
      <c r="K63" s="2">
        <v>-0.03</v>
      </c>
      <c r="L63" s="2">
        <v>93.3</v>
      </c>
      <c r="M63" s="2">
        <f t="shared" si="11"/>
        <v>31.1</v>
      </c>
      <c r="N63" s="2">
        <f t="shared" si="12"/>
        <v>69.111111111111114</v>
      </c>
      <c r="O63" s="2">
        <v>0.02</v>
      </c>
      <c r="P63" s="2">
        <v>0.02</v>
      </c>
      <c r="Q63" s="2">
        <v>0.01</v>
      </c>
      <c r="R63" s="2">
        <v>0</v>
      </c>
      <c r="S63" s="2">
        <v>0.01</v>
      </c>
      <c r="T63" s="2">
        <v>0.01</v>
      </c>
      <c r="U63" s="2">
        <v>0.01</v>
      </c>
      <c r="V63" s="2">
        <v>0.04</v>
      </c>
      <c r="W63" s="2">
        <f t="shared" si="13"/>
        <v>100.5211111111111</v>
      </c>
    </row>
    <row r="64" spans="1:23">
      <c r="A64" t="s">
        <v>1</v>
      </c>
      <c r="B64" t="s">
        <v>668</v>
      </c>
      <c r="C64" t="s">
        <v>647</v>
      </c>
      <c r="D64" s="4" t="s">
        <v>0</v>
      </c>
      <c r="E64" s="3">
        <v>3</v>
      </c>
      <c r="F64" s="2">
        <v>0</v>
      </c>
      <c r="G64" s="2">
        <v>0</v>
      </c>
      <c r="H64" s="2">
        <v>0.01</v>
      </c>
      <c r="I64" s="2">
        <v>0.01</v>
      </c>
      <c r="J64" s="2">
        <v>0.19</v>
      </c>
      <c r="K64" s="2">
        <v>-0.05</v>
      </c>
      <c r="L64" s="2">
        <v>93.63</v>
      </c>
      <c r="M64" s="2">
        <f t="shared" si="11"/>
        <v>31.209999999999997</v>
      </c>
      <c r="N64" s="2">
        <f t="shared" si="12"/>
        <v>69.355555555555554</v>
      </c>
      <c r="O64" s="2">
        <v>0.01</v>
      </c>
      <c r="P64" s="2">
        <v>0</v>
      </c>
      <c r="Q64" s="2">
        <v>0.01</v>
      </c>
      <c r="R64" s="2">
        <v>0</v>
      </c>
      <c r="S64" s="2">
        <v>0</v>
      </c>
      <c r="T64" s="2">
        <v>0.02</v>
      </c>
      <c r="U64" s="2">
        <v>0.01</v>
      </c>
      <c r="V64" s="2">
        <v>0.05</v>
      </c>
      <c r="W64" s="2">
        <f t="shared" si="13"/>
        <v>100.82555555555555</v>
      </c>
    </row>
    <row r="65" spans="1:23">
      <c r="A65" t="s">
        <v>1</v>
      </c>
      <c r="B65" t="s">
        <v>668</v>
      </c>
      <c r="C65" t="s">
        <v>647</v>
      </c>
      <c r="D65" s="4" t="s">
        <v>0</v>
      </c>
      <c r="E65" s="3">
        <v>4</v>
      </c>
      <c r="F65" s="2">
        <v>0</v>
      </c>
      <c r="G65" s="2">
        <v>-0.01</v>
      </c>
      <c r="H65" s="2">
        <v>0.02</v>
      </c>
      <c r="I65" s="2">
        <v>0.01</v>
      </c>
      <c r="J65" s="2">
        <v>0.19</v>
      </c>
      <c r="K65" s="2">
        <v>-0.05</v>
      </c>
      <c r="L65" s="2">
        <v>93.49</v>
      </c>
      <c r="M65" s="2">
        <f t="shared" si="11"/>
        <v>31.163333333333334</v>
      </c>
      <c r="N65" s="2">
        <f t="shared" si="12"/>
        <v>69.251851851851853</v>
      </c>
      <c r="O65" s="2">
        <v>0.01</v>
      </c>
      <c r="P65" s="2">
        <v>0.01</v>
      </c>
      <c r="Q65" s="2">
        <v>-0.01</v>
      </c>
      <c r="R65" s="2">
        <v>-0.01</v>
      </c>
      <c r="S65" s="2">
        <v>0</v>
      </c>
      <c r="T65" s="2">
        <v>0</v>
      </c>
      <c r="U65" s="2">
        <v>0.02</v>
      </c>
      <c r="V65" s="2">
        <v>0.05</v>
      </c>
      <c r="W65" s="2">
        <f t="shared" si="13"/>
        <v>100.64518518518521</v>
      </c>
    </row>
    <row r="66" spans="1:23">
      <c r="A66" t="s">
        <v>1</v>
      </c>
      <c r="B66" t="s">
        <v>668</v>
      </c>
      <c r="C66" t="s">
        <v>647</v>
      </c>
      <c r="D66" s="4" t="s">
        <v>0</v>
      </c>
      <c r="E66" s="3">
        <v>5</v>
      </c>
      <c r="F66" s="2">
        <v>-0.01</v>
      </c>
      <c r="G66" s="2">
        <v>0</v>
      </c>
      <c r="H66" s="2">
        <v>0.05</v>
      </c>
      <c r="I66" s="2">
        <v>0</v>
      </c>
      <c r="J66" s="2">
        <v>0.2</v>
      </c>
      <c r="K66" s="2">
        <v>-0.03</v>
      </c>
      <c r="L66" s="2">
        <v>93.67</v>
      </c>
      <c r="M66" s="2">
        <f t="shared" si="11"/>
        <v>31.223333333333333</v>
      </c>
      <c r="N66" s="2">
        <f t="shared" si="12"/>
        <v>69.385185185185179</v>
      </c>
      <c r="O66" s="2">
        <v>0.01</v>
      </c>
      <c r="P66" s="2">
        <v>0.03</v>
      </c>
      <c r="Q66" s="2">
        <v>0.01</v>
      </c>
      <c r="R66" s="2">
        <v>-0.03</v>
      </c>
      <c r="S66" s="2">
        <v>0.01</v>
      </c>
      <c r="T66" s="2">
        <v>0.02</v>
      </c>
      <c r="U66" s="2">
        <v>0.02</v>
      </c>
      <c r="V66" s="2">
        <v>0.03</v>
      </c>
      <c r="W66" s="2">
        <f t="shared" si="13"/>
        <v>100.9185185185185</v>
      </c>
    </row>
    <row r="67" spans="1:23">
      <c r="A67" t="s">
        <v>1</v>
      </c>
      <c r="B67" t="s">
        <v>668</v>
      </c>
      <c r="C67" t="s">
        <v>647</v>
      </c>
      <c r="D67" s="4" t="s">
        <v>0</v>
      </c>
      <c r="E67" s="3">
        <v>6</v>
      </c>
      <c r="F67" s="2">
        <v>0.01</v>
      </c>
      <c r="G67" s="2">
        <v>0.02</v>
      </c>
      <c r="H67" s="2">
        <v>0.03</v>
      </c>
      <c r="I67" s="2">
        <v>0</v>
      </c>
      <c r="J67" s="2">
        <v>0.17</v>
      </c>
      <c r="K67" s="2">
        <v>-0.03</v>
      </c>
      <c r="L67" s="2">
        <v>93.55</v>
      </c>
      <c r="M67" s="2">
        <f t="shared" si="11"/>
        <v>31.183333333333334</v>
      </c>
      <c r="N67" s="2">
        <f t="shared" si="12"/>
        <v>69.296296296296291</v>
      </c>
      <c r="O67" s="2">
        <v>0</v>
      </c>
      <c r="P67" s="2">
        <v>0.01</v>
      </c>
      <c r="Q67" s="2">
        <v>0.01</v>
      </c>
      <c r="R67" s="2">
        <v>0</v>
      </c>
      <c r="S67" s="2">
        <v>0.01</v>
      </c>
      <c r="T67" s="2">
        <v>0</v>
      </c>
      <c r="U67" s="2">
        <v>0.02</v>
      </c>
      <c r="V67" s="2">
        <v>7.0000000000000007E-2</v>
      </c>
      <c r="W67" s="2">
        <f t="shared" si="13"/>
        <v>100.79962962962962</v>
      </c>
    </row>
    <row r="68" spans="1:23">
      <c r="A68" t="s">
        <v>1</v>
      </c>
      <c r="B68" t="s">
        <v>668</v>
      </c>
      <c r="C68" t="s">
        <v>647</v>
      </c>
      <c r="D68" s="4" t="s">
        <v>0</v>
      </c>
      <c r="E68" s="3">
        <v>7</v>
      </c>
      <c r="F68" s="2">
        <v>0</v>
      </c>
      <c r="G68" s="2">
        <v>0.01</v>
      </c>
      <c r="H68" s="2">
        <v>0</v>
      </c>
      <c r="I68" s="2">
        <v>0.01</v>
      </c>
      <c r="J68" s="2">
        <v>0.19</v>
      </c>
      <c r="K68" s="2">
        <v>-0.04</v>
      </c>
      <c r="L68" s="2">
        <v>93.82</v>
      </c>
      <c r="M68" s="2">
        <f t="shared" si="11"/>
        <v>31.27333333333333</v>
      </c>
      <c r="N68" s="2">
        <f t="shared" si="12"/>
        <v>69.496296296296293</v>
      </c>
      <c r="O68" s="2">
        <v>-0.01</v>
      </c>
      <c r="P68" s="2">
        <v>0</v>
      </c>
      <c r="Q68" s="2">
        <v>0</v>
      </c>
      <c r="R68" s="2">
        <v>0</v>
      </c>
      <c r="S68" s="2">
        <v>-0.02</v>
      </c>
      <c r="T68" s="2">
        <v>0.01</v>
      </c>
      <c r="U68" s="2">
        <v>-0.01</v>
      </c>
      <c r="V68" s="2">
        <v>0.06</v>
      </c>
      <c r="W68" s="2">
        <f t="shared" si="13"/>
        <v>100.96962962962962</v>
      </c>
    </row>
    <row r="69" spans="1:23">
      <c r="A69" t="s">
        <v>1</v>
      </c>
      <c r="B69" t="s">
        <v>668</v>
      </c>
      <c r="C69" t="s">
        <v>647</v>
      </c>
      <c r="D69" s="4" t="s">
        <v>0</v>
      </c>
      <c r="E69" s="3">
        <v>8</v>
      </c>
      <c r="F69" s="2">
        <v>0</v>
      </c>
      <c r="G69" s="2">
        <v>0</v>
      </c>
      <c r="H69" s="2">
        <v>0.02</v>
      </c>
      <c r="I69" s="2">
        <v>0.01</v>
      </c>
      <c r="J69" s="2">
        <v>0.2</v>
      </c>
      <c r="K69" s="2">
        <v>-0.04</v>
      </c>
      <c r="L69" s="2">
        <v>93.43</v>
      </c>
      <c r="M69" s="2">
        <f t="shared" si="11"/>
        <v>31.143333333333334</v>
      </c>
      <c r="N69" s="2">
        <f t="shared" si="12"/>
        <v>69.207407407407416</v>
      </c>
      <c r="O69" s="2">
        <v>0.01</v>
      </c>
      <c r="P69" s="2">
        <v>0.02</v>
      </c>
      <c r="Q69" s="2">
        <v>0</v>
      </c>
      <c r="R69" s="2">
        <v>-0.02</v>
      </c>
      <c r="S69" s="2">
        <v>0.01</v>
      </c>
      <c r="T69" s="2">
        <v>0.01</v>
      </c>
      <c r="U69" s="2">
        <v>0</v>
      </c>
      <c r="V69" s="2">
        <v>0.04</v>
      </c>
      <c r="W69" s="2">
        <f t="shared" si="13"/>
        <v>100.61074074074071</v>
      </c>
    </row>
    <row r="70" spans="1:23">
      <c r="A70" t="s">
        <v>1</v>
      </c>
      <c r="B70" t="s">
        <v>668</v>
      </c>
      <c r="C70" t="s">
        <v>647</v>
      </c>
      <c r="D70" s="4" t="s">
        <v>0</v>
      </c>
      <c r="E70" s="3">
        <v>9</v>
      </c>
      <c r="F70" s="2">
        <v>0</v>
      </c>
      <c r="G70" s="2">
        <v>0.01</v>
      </c>
      <c r="H70" s="2">
        <v>0.02</v>
      </c>
      <c r="I70" s="2">
        <v>0</v>
      </c>
      <c r="J70" s="2">
        <v>0.18</v>
      </c>
      <c r="K70" s="2">
        <v>-0.04</v>
      </c>
      <c r="L70" s="2">
        <v>93.09</v>
      </c>
      <c r="M70" s="2">
        <f t="shared" si="11"/>
        <v>31.03</v>
      </c>
      <c r="N70" s="2">
        <f t="shared" si="12"/>
        <v>68.955555555555563</v>
      </c>
      <c r="O70" s="2">
        <v>-0.01</v>
      </c>
      <c r="P70" s="2">
        <v>0</v>
      </c>
      <c r="Q70" s="2">
        <v>0</v>
      </c>
      <c r="R70" s="2">
        <v>-0.01</v>
      </c>
      <c r="S70" s="2">
        <v>0</v>
      </c>
      <c r="T70" s="2">
        <v>0.01</v>
      </c>
      <c r="U70" s="2">
        <v>0.01</v>
      </c>
      <c r="V70" s="2">
        <v>0.05</v>
      </c>
      <c r="W70" s="2">
        <f t="shared" si="13"/>
        <v>100.20555555555558</v>
      </c>
    </row>
    <row r="71" spans="1:23">
      <c r="A71" t="s">
        <v>1</v>
      </c>
      <c r="B71" t="s">
        <v>668</v>
      </c>
      <c r="C71" t="s">
        <v>647</v>
      </c>
      <c r="D71" s="4" t="s">
        <v>0</v>
      </c>
      <c r="E71" s="3">
        <v>10</v>
      </c>
      <c r="F71" s="2">
        <v>0</v>
      </c>
      <c r="G71" s="2">
        <v>-0.01</v>
      </c>
      <c r="H71" s="2">
        <v>0.02</v>
      </c>
      <c r="I71" s="2">
        <v>0.01</v>
      </c>
      <c r="J71" s="2">
        <v>0.21</v>
      </c>
      <c r="K71" s="2">
        <v>-0.05</v>
      </c>
      <c r="L71" s="2">
        <v>93.08</v>
      </c>
      <c r="M71" s="2">
        <f t="shared" si="11"/>
        <v>31.026666666666667</v>
      </c>
      <c r="N71" s="2">
        <f t="shared" si="12"/>
        <v>68.94814814814815</v>
      </c>
      <c r="O71" s="2">
        <v>0.01</v>
      </c>
      <c r="P71" s="2">
        <v>0</v>
      </c>
      <c r="Q71" s="2">
        <v>-0.01</v>
      </c>
      <c r="R71" s="2">
        <v>-0.01</v>
      </c>
      <c r="S71" s="2">
        <v>0</v>
      </c>
      <c r="T71" s="2">
        <v>0.01</v>
      </c>
      <c r="U71" s="2">
        <v>-0.02</v>
      </c>
      <c r="V71" s="2">
        <v>0.06</v>
      </c>
      <c r="W71" s="2">
        <f t="shared" si="13"/>
        <v>100.19481481481482</v>
      </c>
    </row>
    <row r="72" spans="1:23">
      <c r="A72" t="s">
        <v>1</v>
      </c>
      <c r="B72" t="s">
        <v>668</v>
      </c>
      <c r="C72" t="s">
        <v>647</v>
      </c>
      <c r="D72" s="4" t="s">
        <v>0</v>
      </c>
      <c r="E72" s="3">
        <v>11</v>
      </c>
      <c r="F72" s="2">
        <v>0</v>
      </c>
      <c r="G72" s="2">
        <v>0</v>
      </c>
      <c r="H72" s="2">
        <v>0.04</v>
      </c>
      <c r="I72" s="2">
        <v>0</v>
      </c>
      <c r="J72" s="2">
        <v>0.18</v>
      </c>
      <c r="K72" s="2">
        <v>-0.03</v>
      </c>
      <c r="L72" s="2">
        <v>93.64</v>
      </c>
      <c r="M72" s="2">
        <f t="shared" si="11"/>
        <v>31.213333333333331</v>
      </c>
      <c r="N72" s="2">
        <f t="shared" si="12"/>
        <v>69.362962962962953</v>
      </c>
      <c r="O72" s="2">
        <v>-0.01</v>
      </c>
      <c r="P72" s="2">
        <v>0.01</v>
      </c>
      <c r="Q72" s="2">
        <v>-0.02</v>
      </c>
      <c r="R72" s="2">
        <v>-0.03</v>
      </c>
      <c r="S72" s="2">
        <v>0</v>
      </c>
      <c r="T72" s="2">
        <v>0.03</v>
      </c>
      <c r="U72" s="2">
        <v>-0.01</v>
      </c>
      <c r="V72" s="2">
        <v>0.06</v>
      </c>
      <c r="W72" s="2">
        <f t="shared" si="13"/>
        <v>100.79629629629626</v>
      </c>
    </row>
    <row r="73" spans="1:23">
      <c r="A73" t="s">
        <v>1</v>
      </c>
      <c r="B73" t="s">
        <v>668</v>
      </c>
      <c r="C73" t="s">
        <v>647</v>
      </c>
      <c r="D73" s="4" t="s">
        <v>0</v>
      </c>
      <c r="E73" s="3">
        <v>12</v>
      </c>
      <c r="F73" s="2">
        <v>0.01</v>
      </c>
      <c r="G73" s="2">
        <v>0</v>
      </c>
      <c r="H73" s="2">
        <v>0.04</v>
      </c>
      <c r="I73" s="2">
        <v>0</v>
      </c>
      <c r="J73" s="2">
        <v>0.19</v>
      </c>
      <c r="K73" s="2">
        <v>-0.04</v>
      </c>
      <c r="L73" s="2">
        <v>93.4</v>
      </c>
      <c r="M73" s="2">
        <f t="shared" si="11"/>
        <v>31.133333333333333</v>
      </c>
      <c r="N73" s="2">
        <f t="shared" si="12"/>
        <v>69.18518518518519</v>
      </c>
      <c r="O73" s="2">
        <v>-0.01</v>
      </c>
      <c r="P73" s="2">
        <v>0.02</v>
      </c>
      <c r="Q73" s="2">
        <v>-0.01</v>
      </c>
      <c r="R73" s="2">
        <v>0</v>
      </c>
      <c r="S73" s="2">
        <v>-0.01</v>
      </c>
      <c r="T73" s="2">
        <v>0</v>
      </c>
      <c r="U73" s="2">
        <v>0.01</v>
      </c>
      <c r="V73" s="2">
        <v>0.03</v>
      </c>
      <c r="W73" s="2">
        <f t="shared" si="13"/>
        <v>100.54851851851856</v>
      </c>
    </row>
    <row r="74" spans="1:23">
      <c r="D74" s="4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t="s">
        <v>569</v>
      </c>
      <c r="B75" t="s">
        <v>668</v>
      </c>
      <c r="C75" t="s">
        <v>647</v>
      </c>
      <c r="D75" s="4" t="s">
        <v>7</v>
      </c>
      <c r="E75" s="3">
        <v>1</v>
      </c>
      <c r="F75" s="2">
        <v>0</v>
      </c>
      <c r="G75" s="2">
        <v>0.04</v>
      </c>
      <c r="H75" s="2">
        <v>0.02</v>
      </c>
      <c r="I75" s="2">
        <v>1.02</v>
      </c>
      <c r="J75" s="2">
        <v>0.34</v>
      </c>
      <c r="K75" s="2">
        <v>-0.04</v>
      </c>
      <c r="L75" s="2">
        <v>89.79</v>
      </c>
      <c r="M75" s="2">
        <f t="shared" ref="M75:M94" si="14">L75/(56+16)*1/3*(56+16)</f>
        <v>29.93</v>
      </c>
      <c r="N75" s="2">
        <f t="shared" ref="N75:N94" si="15">L75/(56+16)*2/3*(0.5*(56*2+16*3))</f>
        <v>66.511111111111106</v>
      </c>
      <c r="O75" s="2">
        <v>-0.01</v>
      </c>
      <c r="P75" s="2">
        <v>-0.01</v>
      </c>
      <c r="Q75" s="2">
        <v>0</v>
      </c>
      <c r="R75" s="2">
        <v>-0.02</v>
      </c>
      <c r="S75" s="2">
        <v>0</v>
      </c>
      <c r="T75" s="2">
        <v>0.01</v>
      </c>
      <c r="U75" s="2">
        <v>-0.01</v>
      </c>
      <c r="V75" s="2">
        <v>0</v>
      </c>
      <c r="W75" s="2">
        <f t="shared" ref="W75:W94" si="16">SUM(F75:V75)-L75</f>
        <v>97.781111111111088</v>
      </c>
    </row>
    <row r="76" spans="1:23">
      <c r="A76" t="s">
        <v>569</v>
      </c>
      <c r="B76" t="s">
        <v>668</v>
      </c>
      <c r="C76" t="s">
        <v>647</v>
      </c>
      <c r="D76" s="4" t="s">
        <v>7</v>
      </c>
      <c r="E76" s="3">
        <v>2</v>
      </c>
      <c r="F76" s="2">
        <v>0.01</v>
      </c>
      <c r="G76" s="2">
        <v>0.05</v>
      </c>
      <c r="H76" s="2">
        <v>0</v>
      </c>
      <c r="I76" s="2">
        <v>1.03</v>
      </c>
      <c r="J76" s="2">
        <v>0.32</v>
      </c>
      <c r="K76" s="2">
        <v>-0.05</v>
      </c>
      <c r="L76" s="2">
        <v>89.55</v>
      </c>
      <c r="M76" s="2">
        <f t="shared" si="14"/>
        <v>29.849999999999998</v>
      </c>
      <c r="N76" s="2">
        <f t="shared" si="15"/>
        <v>66.333333333333329</v>
      </c>
      <c r="O76" s="2">
        <v>-0.03</v>
      </c>
      <c r="P76" s="2">
        <v>0.01</v>
      </c>
      <c r="Q76" s="2">
        <v>-0.01</v>
      </c>
      <c r="R76" s="2">
        <v>0</v>
      </c>
      <c r="S76" s="2">
        <v>-0.01</v>
      </c>
      <c r="T76" s="2">
        <v>0.01</v>
      </c>
      <c r="U76" s="2">
        <v>-0.01</v>
      </c>
      <c r="V76" s="2">
        <v>0.02</v>
      </c>
      <c r="W76" s="2">
        <f t="shared" si="16"/>
        <v>97.523333333333326</v>
      </c>
    </row>
    <row r="77" spans="1:23">
      <c r="A77" t="s">
        <v>569</v>
      </c>
      <c r="B77" t="s">
        <v>668</v>
      </c>
      <c r="C77" t="s">
        <v>647</v>
      </c>
      <c r="D77" s="4" t="s">
        <v>7</v>
      </c>
      <c r="E77" s="3">
        <v>3</v>
      </c>
      <c r="F77" s="2">
        <v>0</v>
      </c>
      <c r="G77" s="2">
        <v>7.0000000000000007E-2</v>
      </c>
      <c r="H77" s="2">
        <v>0</v>
      </c>
      <c r="I77" s="2">
        <v>0.99</v>
      </c>
      <c r="J77" s="2">
        <v>0.32</v>
      </c>
      <c r="K77" s="2">
        <v>-0.04</v>
      </c>
      <c r="L77" s="2">
        <v>89.68</v>
      </c>
      <c r="M77" s="2">
        <f t="shared" si="14"/>
        <v>29.893333333333338</v>
      </c>
      <c r="N77" s="2">
        <f t="shared" si="15"/>
        <v>66.429629629629645</v>
      </c>
      <c r="O77" s="2">
        <v>-0.01</v>
      </c>
      <c r="P77" s="2">
        <v>0</v>
      </c>
      <c r="Q77" s="2">
        <v>-0.02</v>
      </c>
      <c r="R77" s="2">
        <v>-0.02</v>
      </c>
      <c r="S77" s="2">
        <v>0</v>
      </c>
      <c r="T77" s="2">
        <v>0.03</v>
      </c>
      <c r="U77" s="2">
        <v>0.03</v>
      </c>
      <c r="V77" s="2">
        <v>0</v>
      </c>
      <c r="W77" s="2">
        <f t="shared" si="16"/>
        <v>97.67296296296297</v>
      </c>
    </row>
    <row r="78" spans="1:23">
      <c r="A78" t="s">
        <v>569</v>
      </c>
      <c r="B78" t="s">
        <v>668</v>
      </c>
      <c r="C78" t="s">
        <v>647</v>
      </c>
      <c r="D78" s="4" t="s">
        <v>7</v>
      </c>
      <c r="E78" s="3">
        <v>4</v>
      </c>
      <c r="F78" s="2">
        <v>0.01</v>
      </c>
      <c r="G78" s="2">
        <v>0.05</v>
      </c>
      <c r="H78" s="2">
        <v>0.01</v>
      </c>
      <c r="I78" s="2">
        <v>1.04</v>
      </c>
      <c r="J78" s="2">
        <v>0.34</v>
      </c>
      <c r="K78" s="2">
        <v>-0.03</v>
      </c>
      <c r="L78" s="2">
        <v>90</v>
      </c>
      <c r="M78" s="2">
        <f t="shared" si="14"/>
        <v>30</v>
      </c>
      <c r="N78" s="2">
        <f t="shared" si="15"/>
        <v>66.666666666666671</v>
      </c>
      <c r="O78" s="2">
        <v>-0.01</v>
      </c>
      <c r="P78" s="2">
        <v>-0.02</v>
      </c>
      <c r="Q78" s="2">
        <v>0.01</v>
      </c>
      <c r="R78" s="2">
        <v>-0.02</v>
      </c>
      <c r="S78" s="2">
        <v>0.01</v>
      </c>
      <c r="T78" s="2">
        <v>0.02</v>
      </c>
      <c r="U78" s="2">
        <v>-0.02</v>
      </c>
      <c r="V78" s="2">
        <v>0.03</v>
      </c>
      <c r="W78" s="2">
        <f t="shared" si="16"/>
        <v>98.086666666666645</v>
      </c>
    </row>
    <row r="79" spans="1:23">
      <c r="A79" t="s">
        <v>569</v>
      </c>
      <c r="B79" t="s">
        <v>668</v>
      </c>
      <c r="C79" t="s">
        <v>647</v>
      </c>
      <c r="D79" s="4" t="s">
        <v>7</v>
      </c>
      <c r="E79" s="3">
        <v>5</v>
      </c>
      <c r="F79" s="2">
        <v>0.01</v>
      </c>
      <c r="G79" s="2">
        <v>0.06</v>
      </c>
      <c r="H79" s="2">
        <v>0.01</v>
      </c>
      <c r="I79" s="2">
        <v>1.01</v>
      </c>
      <c r="J79" s="2">
        <v>0.32</v>
      </c>
      <c r="K79" s="2">
        <v>-0.03</v>
      </c>
      <c r="L79" s="2">
        <v>89.57</v>
      </c>
      <c r="M79" s="2">
        <f t="shared" si="14"/>
        <v>29.856666666666666</v>
      </c>
      <c r="N79" s="2">
        <f t="shared" si="15"/>
        <v>66.348148148148141</v>
      </c>
      <c r="O79" s="2">
        <v>-0.02</v>
      </c>
      <c r="P79" s="2">
        <v>-0.01</v>
      </c>
      <c r="Q79" s="2">
        <v>0.01</v>
      </c>
      <c r="R79" s="2">
        <v>-0.02</v>
      </c>
      <c r="S79" s="2">
        <v>0</v>
      </c>
      <c r="T79" s="2">
        <v>0.02</v>
      </c>
      <c r="U79" s="2">
        <v>0</v>
      </c>
      <c r="V79" s="2">
        <v>0.01</v>
      </c>
      <c r="W79" s="2">
        <f t="shared" si="16"/>
        <v>97.5748148148148</v>
      </c>
    </row>
    <row r="80" spans="1:23">
      <c r="A80" t="s">
        <v>569</v>
      </c>
      <c r="B80" t="s">
        <v>668</v>
      </c>
      <c r="C80" t="s">
        <v>647</v>
      </c>
      <c r="D80" s="4" t="s">
        <v>7</v>
      </c>
      <c r="E80" s="3">
        <v>6</v>
      </c>
      <c r="F80" s="2">
        <v>0.56000000000000005</v>
      </c>
      <c r="G80" s="2">
        <v>0.1</v>
      </c>
      <c r="H80" s="2">
        <v>0.01</v>
      </c>
      <c r="I80" s="2">
        <v>0</v>
      </c>
      <c r="J80" s="2">
        <v>0.27</v>
      </c>
      <c r="K80" s="2">
        <v>-0.03</v>
      </c>
      <c r="L80" s="2">
        <v>92.5</v>
      </c>
      <c r="M80" s="2">
        <f t="shared" si="14"/>
        <v>30.833333333333336</v>
      </c>
      <c r="N80" s="2">
        <f t="shared" si="15"/>
        <v>68.518518518518519</v>
      </c>
      <c r="O80" s="2">
        <v>0</v>
      </c>
      <c r="P80" s="2">
        <v>0.04</v>
      </c>
      <c r="Q80" s="2">
        <v>-0.01</v>
      </c>
      <c r="R80" s="2">
        <v>-0.01</v>
      </c>
      <c r="S80" s="2">
        <v>0</v>
      </c>
      <c r="T80" s="2">
        <v>0.02</v>
      </c>
      <c r="U80" s="2">
        <v>0</v>
      </c>
      <c r="V80" s="2">
        <v>0.63</v>
      </c>
      <c r="W80" s="2">
        <f t="shared" si="16"/>
        <v>100.93185185185189</v>
      </c>
    </row>
    <row r="81" spans="1:23">
      <c r="A81" t="s">
        <v>569</v>
      </c>
      <c r="B81" t="s">
        <v>668</v>
      </c>
      <c r="C81" t="s">
        <v>647</v>
      </c>
      <c r="D81" s="4" t="s">
        <v>7</v>
      </c>
      <c r="E81" s="3">
        <v>7</v>
      </c>
      <c r="F81" s="2">
        <v>0.51</v>
      </c>
      <c r="G81" s="2">
        <v>0.03</v>
      </c>
      <c r="H81" s="2">
        <v>0.02</v>
      </c>
      <c r="I81" s="2">
        <v>0</v>
      </c>
      <c r="J81" s="2">
        <v>0.26</v>
      </c>
      <c r="K81" s="2">
        <v>-0.04</v>
      </c>
      <c r="L81" s="2">
        <v>92.09</v>
      </c>
      <c r="M81" s="2">
        <f t="shared" si="14"/>
        <v>30.696666666666669</v>
      </c>
      <c r="N81" s="2">
        <f t="shared" si="15"/>
        <v>68.214814814814815</v>
      </c>
      <c r="O81" s="2">
        <v>0.01</v>
      </c>
      <c r="P81" s="2">
        <v>0.03</v>
      </c>
      <c r="Q81" s="2">
        <v>0.01</v>
      </c>
      <c r="R81" s="2">
        <v>0</v>
      </c>
      <c r="S81" s="2">
        <v>-0.01</v>
      </c>
      <c r="T81" s="2">
        <v>0.01</v>
      </c>
      <c r="U81" s="2">
        <v>0</v>
      </c>
      <c r="V81" s="2">
        <v>0.65</v>
      </c>
      <c r="W81" s="2">
        <f t="shared" si="16"/>
        <v>100.39148148148146</v>
      </c>
    </row>
    <row r="82" spans="1:23">
      <c r="A82" t="s">
        <v>569</v>
      </c>
      <c r="B82" t="s">
        <v>668</v>
      </c>
      <c r="C82" t="s">
        <v>647</v>
      </c>
      <c r="D82" s="4" t="s">
        <v>7</v>
      </c>
      <c r="E82" s="3">
        <v>8</v>
      </c>
      <c r="F82" s="2">
        <v>0.54</v>
      </c>
      <c r="G82" s="2">
        <v>0.05</v>
      </c>
      <c r="H82" s="2">
        <v>0</v>
      </c>
      <c r="I82" s="2">
        <v>0</v>
      </c>
      <c r="J82" s="2">
        <v>0.27</v>
      </c>
      <c r="K82" s="2">
        <v>-0.03</v>
      </c>
      <c r="L82" s="2">
        <v>92.48</v>
      </c>
      <c r="M82" s="2">
        <f t="shared" si="14"/>
        <v>30.826666666666668</v>
      </c>
      <c r="N82" s="2">
        <f t="shared" si="15"/>
        <v>68.503703703703707</v>
      </c>
      <c r="O82" s="2">
        <v>0.01</v>
      </c>
      <c r="P82" s="2">
        <v>0.02</v>
      </c>
      <c r="Q82" s="2">
        <v>-0.01</v>
      </c>
      <c r="R82" s="2">
        <v>-0.01</v>
      </c>
      <c r="S82" s="2">
        <v>0.01</v>
      </c>
      <c r="T82" s="2">
        <v>0.01</v>
      </c>
      <c r="U82" s="2">
        <v>0.02</v>
      </c>
      <c r="V82" s="2">
        <v>0.54</v>
      </c>
      <c r="W82" s="2">
        <f t="shared" si="16"/>
        <v>100.75037037037036</v>
      </c>
    </row>
    <row r="83" spans="1:23">
      <c r="A83" t="s">
        <v>569</v>
      </c>
      <c r="B83" t="s">
        <v>668</v>
      </c>
      <c r="C83" t="s">
        <v>647</v>
      </c>
      <c r="D83" s="4" t="s">
        <v>7</v>
      </c>
      <c r="E83" s="3">
        <v>9</v>
      </c>
      <c r="F83" s="2">
        <v>0.53</v>
      </c>
      <c r="G83" s="2">
        <v>0.06</v>
      </c>
      <c r="H83" s="2">
        <v>0.01</v>
      </c>
      <c r="I83" s="2">
        <v>0.01</v>
      </c>
      <c r="J83" s="2">
        <v>0.27</v>
      </c>
      <c r="K83" s="2">
        <v>-0.04</v>
      </c>
      <c r="L83" s="2">
        <v>91.83</v>
      </c>
      <c r="M83" s="2">
        <f t="shared" si="14"/>
        <v>30.61</v>
      </c>
      <c r="N83" s="2">
        <f t="shared" si="15"/>
        <v>68.022222222222226</v>
      </c>
      <c r="O83" s="2">
        <v>0.01</v>
      </c>
      <c r="P83" s="2">
        <v>0.02</v>
      </c>
      <c r="Q83" s="2">
        <v>-0.03</v>
      </c>
      <c r="R83" s="2">
        <v>0</v>
      </c>
      <c r="S83" s="2">
        <v>0</v>
      </c>
      <c r="T83" s="2">
        <v>0</v>
      </c>
      <c r="U83" s="2">
        <v>-0.01</v>
      </c>
      <c r="V83" s="2">
        <v>0.6</v>
      </c>
      <c r="W83" s="2">
        <f t="shared" si="16"/>
        <v>100.06222222222222</v>
      </c>
    </row>
    <row r="84" spans="1:23">
      <c r="A84" t="s">
        <v>569</v>
      </c>
      <c r="B84" t="s">
        <v>668</v>
      </c>
      <c r="C84" t="s">
        <v>647</v>
      </c>
      <c r="D84" s="4" t="s">
        <v>7</v>
      </c>
      <c r="E84" s="3">
        <v>10</v>
      </c>
      <c r="F84" s="2">
        <v>0.26</v>
      </c>
      <c r="G84" s="2">
        <v>7.0000000000000007E-2</v>
      </c>
      <c r="H84" s="2">
        <v>0</v>
      </c>
      <c r="I84" s="2">
        <v>0.01</v>
      </c>
      <c r="J84" s="2">
        <v>0.27</v>
      </c>
      <c r="K84" s="2">
        <v>-0.03</v>
      </c>
      <c r="L84" s="2">
        <v>92.84</v>
      </c>
      <c r="M84" s="2">
        <f t="shared" si="14"/>
        <v>30.946666666666665</v>
      </c>
      <c r="N84" s="2">
        <f t="shared" si="15"/>
        <v>68.770370370370372</v>
      </c>
      <c r="O84" s="2">
        <v>0.01</v>
      </c>
      <c r="P84" s="2">
        <v>0.03</v>
      </c>
      <c r="Q84" s="2">
        <v>0</v>
      </c>
      <c r="R84" s="2">
        <v>0</v>
      </c>
      <c r="S84" s="2">
        <v>0.02</v>
      </c>
      <c r="T84" s="2">
        <v>0.02</v>
      </c>
      <c r="U84" s="2">
        <v>0.01</v>
      </c>
      <c r="V84" s="2">
        <v>0.39</v>
      </c>
      <c r="W84" s="2">
        <f t="shared" si="16"/>
        <v>100.77703703703702</v>
      </c>
    </row>
    <row r="85" spans="1:23">
      <c r="A85" t="s">
        <v>569</v>
      </c>
      <c r="B85" t="s">
        <v>668</v>
      </c>
      <c r="C85" t="s">
        <v>647</v>
      </c>
      <c r="D85" s="4" t="s">
        <v>6</v>
      </c>
      <c r="E85" s="3">
        <v>1</v>
      </c>
      <c r="F85" s="2">
        <v>0.01</v>
      </c>
      <c r="G85" s="2">
        <v>0.03</v>
      </c>
      <c r="H85" s="2">
        <v>0.02</v>
      </c>
      <c r="I85" s="2">
        <v>1</v>
      </c>
      <c r="J85" s="2">
        <v>0.33</v>
      </c>
      <c r="K85" s="2">
        <v>-0.04</v>
      </c>
      <c r="L85" s="2">
        <v>89.72</v>
      </c>
      <c r="M85" s="2">
        <f t="shared" si="14"/>
        <v>29.906666666666666</v>
      </c>
      <c r="N85" s="2">
        <f t="shared" si="15"/>
        <v>66.459259259259255</v>
      </c>
      <c r="O85" s="2">
        <v>-0.02</v>
      </c>
      <c r="P85" s="2">
        <v>0</v>
      </c>
      <c r="Q85" s="2">
        <v>0</v>
      </c>
      <c r="R85" s="2">
        <v>0</v>
      </c>
      <c r="S85" s="2">
        <v>0.01</v>
      </c>
      <c r="T85" s="2">
        <v>0</v>
      </c>
      <c r="U85" s="2">
        <v>-0.03</v>
      </c>
      <c r="V85" s="2">
        <v>0.02</v>
      </c>
      <c r="W85" s="2">
        <f t="shared" si="16"/>
        <v>97.695925925925906</v>
      </c>
    </row>
    <row r="86" spans="1:23">
      <c r="A86" t="s">
        <v>569</v>
      </c>
      <c r="B86" t="s">
        <v>668</v>
      </c>
      <c r="C86" t="s">
        <v>647</v>
      </c>
      <c r="D86" s="4" t="s">
        <v>6</v>
      </c>
      <c r="E86" s="3">
        <v>2</v>
      </c>
      <c r="F86" s="2">
        <v>0</v>
      </c>
      <c r="G86" s="2">
        <v>0.04</v>
      </c>
      <c r="H86" s="2">
        <v>0</v>
      </c>
      <c r="I86" s="2">
        <v>1.02</v>
      </c>
      <c r="J86" s="2">
        <v>0.32</v>
      </c>
      <c r="K86" s="2">
        <v>-0.04</v>
      </c>
      <c r="L86" s="2">
        <v>89.58</v>
      </c>
      <c r="M86" s="2">
        <f t="shared" si="14"/>
        <v>29.86</v>
      </c>
      <c r="N86" s="2">
        <f t="shared" si="15"/>
        <v>66.355555555555554</v>
      </c>
      <c r="O86" s="2">
        <v>0</v>
      </c>
      <c r="P86" s="2">
        <v>0</v>
      </c>
      <c r="Q86" s="2">
        <v>0</v>
      </c>
      <c r="R86" s="2">
        <v>-0.01</v>
      </c>
      <c r="S86" s="2">
        <v>0.01</v>
      </c>
      <c r="T86" s="2">
        <v>0.02</v>
      </c>
      <c r="U86" s="2">
        <v>-0.02</v>
      </c>
      <c r="V86" s="2">
        <v>0.02</v>
      </c>
      <c r="W86" s="2">
        <f t="shared" si="16"/>
        <v>97.575555555555567</v>
      </c>
    </row>
    <row r="87" spans="1:23">
      <c r="A87" t="s">
        <v>569</v>
      </c>
      <c r="B87" t="s">
        <v>668</v>
      </c>
      <c r="C87" t="s">
        <v>647</v>
      </c>
      <c r="D87" s="4" t="s">
        <v>6</v>
      </c>
      <c r="E87" s="3">
        <v>3</v>
      </c>
      <c r="F87" s="2">
        <v>0.02</v>
      </c>
      <c r="G87" s="2">
        <v>0.1</v>
      </c>
      <c r="H87" s="2">
        <v>0.01</v>
      </c>
      <c r="I87" s="2">
        <v>0.95</v>
      </c>
      <c r="J87" s="2">
        <v>0.33</v>
      </c>
      <c r="K87" s="2">
        <v>-0.04</v>
      </c>
      <c r="L87" s="2">
        <v>89.62</v>
      </c>
      <c r="M87" s="2">
        <f t="shared" si="14"/>
        <v>29.873333333333335</v>
      </c>
      <c r="N87" s="2">
        <f t="shared" si="15"/>
        <v>66.385185185185193</v>
      </c>
      <c r="O87" s="2">
        <v>-0.02</v>
      </c>
      <c r="P87" s="2">
        <v>-0.01</v>
      </c>
      <c r="Q87" s="2">
        <v>0</v>
      </c>
      <c r="R87" s="2">
        <v>-0.02</v>
      </c>
      <c r="S87" s="2">
        <v>-0.01</v>
      </c>
      <c r="T87" s="2">
        <v>0.01</v>
      </c>
      <c r="U87" s="2">
        <v>0.01</v>
      </c>
      <c r="V87" s="2">
        <v>-0.01</v>
      </c>
      <c r="W87" s="2">
        <f t="shared" si="16"/>
        <v>97.578518518518536</v>
      </c>
    </row>
    <row r="88" spans="1:23">
      <c r="A88" t="s">
        <v>569</v>
      </c>
      <c r="B88" t="s">
        <v>668</v>
      </c>
      <c r="C88" t="s">
        <v>647</v>
      </c>
      <c r="D88" s="4" t="s">
        <v>6</v>
      </c>
      <c r="E88" s="3">
        <v>4</v>
      </c>
      <c r="F88" s="2">
        <v>0.01</v>
      </c>
      <c r="G88" s="2">
        <v>0.08</v>
      </c>
      <c r="H88" s="2">
        <v>0.01</v>
      </c>
      <c r="I88" s="2">
        <v>0.97</v>
      </c>
      <c r="J88" s="2">
        <v>0.32</v>
      </c>
      <c r="K88" s="2">
        <v>-0.04</v>
      </c>
      <c r="L88" s="2">
        <v>89.63</v>
      </c>
      <c r="M88" s="2">
        <f t="shared" si="14"/>
        <v>29.876666666666665</v>
      </c>
      <c r="N88" s="2">
        <f t="shared" si="15"/>
        <v>66.392592592592592</v>
      </c>
      <c r="O88" s="2">
        <v>-0.01</v>
      </c>
      <c r="P88" s="2">
        <v>0</v>
      </c>
      <c r="Q88" s="2">
        <v>0</v>
      </c>
      <c r="R88" s="2">
        <v>0</v>
      </c>
      <c r="S88" s="2">
        <v>-0.01</v>
      </c>
      <c r="T88" s="2">
        <v>0</v>
      </c>
      <c r="U88" s="2">
        <v>-0.01</v>
      </c>
      <c r="V88" s="2">
        <v>0.02</v>
      </c>
      <c r="W88" s="2">
        <f t="shared" si="16"/>
        <v>97.609259259259289</v>
      </c>
    </row>
    <row r="89" spans="1:23">
      <c r="A89" t="s">
        <v>569</v>
      </c>
      <c r="B89" t="s">
        <v>668</v>
      </c>
      <c r="C89" t="s">
        <v>647</v>
      </c>
      <c r="D89" s="4" t="s">
        <v>6</v>
      </c>
      <c r="E89" s="3">
        <v>5</v>
      </c>
      <c r="F89" s="2">
        <v>0.01</v>
      </c>
      <c r="G89" s="2">
        <v>0.03</v>
      </c>
      <c r="H89" s="2">
        <v>0.01</v>
      </c>
      <c r="I89" s="2">
        <v>0.94</v>
      </c>
      <c r="J89" s="2">
        <v>0.34</v>
      </c>
      <c r="K89" s="2">
        <v>-0.04</v>
      </c>
      <c r="L89" s="2">
        <v>89.31</v>
      </c>
      <c r="M89" s="2">
        <f t="shared" si="14"/>
        <v>29.770000000000003</v>
      </c>
      <c r="N89" s="2">
        <f t="shared" si="15"/>
        <v>66.155555555555566</v>
      </c>
      <c r="O89" s="2">
        <v>-0.02</v>
      </c>
      <c r="P89" s="2">
        <v>0.01</v>
      </c>
      <c r="Q89" s="2">
        <v>0</v>
      </c>
      <c r="R89" s="2">
        <v>-0.01</v>
      </c>
      <c r="S89" s="2">
        <v>0</v>
      </c>
      <c r="T89" s="2">
        <v>0.01</v>
      </c>
      <c r="U89" s="2">
        <v>0.01</v>
      </c>
      <c r="V89" s="2">
        <v>0</v>
      </c>
      <c r="W89" s="2">
        <f t="shared" si="16"/>
        <v>97.21555555555554</v>
      </c>
    </row>
    <row r="90" spans="1:23">
      <c r="A90" t="s">
        <v>569</v>
      </c>
      <c r="B90" t="s">
        <v>668</v>
      </c>
      <c r="C90" t="s">
        <v>647</v>
      </c>
      <c r="D90" s="4" t="s">
        <v>6</v>
      </c>
      <c r="E90" s="3">
        <v>6</v>
      </c>
      <c r="F90" s="2">
        <v>0.54</v>
      </c>
      <c r="G90" s="2">
        <v>7.0000000000000007E-2</v>
      </c>
      <c r="H90" s="2">
        <v>0</v>
      </c>
      <c r="I90" s="2">
        <v>0</v>
      </c>
      <c r="J90" s="2">
        <v>0.25</v>
      </c>
      <c r="K90" s="2">
        <v>-0.03</v>
      </c>
      <c r="L90" s="2">
        <v>92.77</v>
      </c>
      <c r="M90" s="2">
        <f t="shared" si="14"/>
        <v>30.923333333333332</v>
      </c>
      <c r="N90" s="2">
        <f t="shared" si="15"/>
        <v>68.718518518518522</v>
      </c>
      <c r="O90" s="2">
        <v>0.01</v>
      </c>
      <c r="P90" s="2">
        <v>0.03</v>
      </c>
      <c r="Q90" s="2">
        <v>-0.01</v>
      </c>
      <c r="R90" s="2">
        <v>-0.02</v>
      </c>
      <c r="S90" s="2">
        <v>0.02</v>
      </c>
      <c r="T90" s="2">
        <v>0.01</v>
      </c>
      <c r="U90" s="2">
        <v>0.01</v>
      </c>
      <c r="V90" s="2">
        <v>0.57999999999999996</v>
      </c>
      <c r="W90" s="2">
        <f t="shared" si="16"/>
        <v>101.10185185185183</v>
      </c>
    </row>
    <row r="91" spans="1:23">
      <c r="A91" t="s">
        <v>569</v>
      </c>
      <c r="B91" t="s">
        <v>668</v>
      </c>
      <c r="C91" t="s">
        <v>647</v>
      </c>
      <c r="D91" s="4" t="s">
        <v>6</v>
      </c>
      <c r="E91" s="3">
        <v>7</v>
      </c>
      <c r="F91" s="2">
        <v>0.5</v>
      </c>
      <c r="G91" s="2">
        <v>0.04</v>
      </c>
      <c r="H91" s="2">
        <v>0.04</v>
      </c>
      <c r="I91" s="2">
        <v>0</v>
      </c>
      <c r="J91" s="2">
        <v>0.26</v>
      </c>
      <c r="K91" s="2">
        <v>-0.04</v>
      </c>
      <c r="L91" s="2">
        <v>92.43</v>
      </c>
      <c r="M91" s="2">
        <f t="shared" si="14"/>
        <v>30.810000000000002</v>
      </c>
      <c r="N91" s="2">
        <f t="shared" si="15"/>
        <v>68.466666666666669</v>
      </c>
      <c r="O91" s="2">
        <v>0</v>
      </c>
      <c r="P91" s="2">
        <v>0.03</v>
      </c>
      <c r="Q91" s="2">
        <v>0.01</v>
      </c>
      <c r="R91" s="2">
        <v>0</v>
      </c>
      <c r="S91" s="2">
        <v>0.01</v>
      </c>
      <c r="T91" s="2">
        <v>0.01</v>
      </c>
      <c r="U91" s="2">
        <v>-0.01</v>
      </c>
      <c r="V91" s="2">
        <v>0.59</v>
      </c>
      <c r="W91" s="2">
        <f t="shared" si="16"/>
        <v>100.71666666666664</v>
      </c>
    </row>
    <row r="92" spans="1:23">
      <c r="A92" t="s">
        <v>569</v>
      </c>
      <c r="B92" t="s">
        <v>668</v>
      </c>
      <c r="C92" t="s">
        <v>647</v>
      </c>
      <c r="D92" s="4" t="s">
        <v>6</v>
      </c>
      <c r="E92" s="3">
        <v>8</v>
      </c>
      <c r="F92" s="2">
        <v>0.54</v>
      </c>
      <c r="G92" s="2">
        <v>0.06</v>
      </c>
      <c r="H92" s="2">
        <v>0</v>
      </c>
      <c r="I92" s="2">
        <v>0</v>
      </c>
      <c r="J92" s="2">
        <v>0.25</v>
      </c>
      <c r="K92" s="2">
        <v>-0.03</v>
      </c>
      <c r="L92" s="2">
        <v>92.45</v>
      </c>
      <c r="M92" s="2">
        <f t="shared" si="14"/>
        <v>30.816666666666666</v>
      </c>
      <c r="N92" s="2">
        <f t="shared" si="15"/>
        <v>68.481481481481481</v>
      </c>
      <c r="O92" s="2">
        <v>0</v>
      </c>
      <c r="P92" s="2">
        <v>0.03</v>
      </c>
      <c r="Q92" s="2">
        <v>0</v>
      </c>
      <c r="R92" s="2">
        <v>-0.01</v>
      </c>
      <c r="S92" s="2">
        <v>-0.01</v>
      </c>
      <c r="T92" s="2">
        <v>0.01</v>
      </c>
      <c r="U92" s="2">
        <v>-0.01</v>
      </c>
      <c r="V92" s="2">
        <v>0.59</v>
      </c>
      <c r="W92" s="2">
        <f t="shared" si="16"/>
        <v>100.71814814814816</v>
      </c>
    </row>
    <row r="93" spans="1:23">
      <c r="A93" t="s">
        <v>569</v>
      </c>
      <c r="B93" t="s">
        <v>668</v>
      </c>
      <c r="C93" t="s">
        <v>647</v>
      </c>
      <c r="D93" s="4" t="s">
        <v>6</v>
      </c>
      <c r="E93" s="3">
        <v>9</v>
      </c>
      <c r="F93" s="2">
        <v>0.5</v>
      </c>
      <c r="G93" s="2">
        <v>0.04</v>
      </c>
      <c r="H93" s="2">
        <v>0.01</v>
      </c>
      <c r="I93" s="2">
        <v>0</v>
      </c>
      <c r="J93" s="2">
        <v>0.26</v>
      </c>
      <c r="K93" s="2">
        <v>-0.04</v>
      </c>
      <c r="L93" s="2">
        <v>92.55</v>
      </c>
      <c r="M93" s="2">
        <f t="shared" si="14"/>
        <v>30.849999999999998</v>
      </c>
      <c r="N93" s="2">
        <f t="shared" si="15"/>
        <v>68.555555555555557</v>
      </c>
      <c r="O93" s="2">
        <v>0</v>
      </c>
      <c r="P93" s="2">
        <v>0.05</v>
      </c>
      <c r="Q93" s="2">
        <v>-0.02</v>
      </c>
      <c r="R93" s="2">
        <v>-0.02</v>
      </c>
      <c r="S93" s="2">
        <v>0.02</v>
      </c>
      <c r="T93" s="2">
        <v>0.03</v>
      </c>
      <c r="U93" s="2">
        <v>0.01</v>
      </c>
      <c r="V93" s="2">
        <v>0.62</v>
      </c>
      <c r="W93" s="2">
        <f t="shared" si="16"/>
        <v>100.86555555555556</v>
      </c>
    </row>
    <row r="94" spans="1:23">
      <c r="A94" t="s">
        <v>569</v>
      </c>
      <c r="B94" t="s">
        <v>668</v>
      </c>
      <c r="C94" t="s">
        <v>647</v>
      </c>
      <c r="D94" s="4" t="s">
        <v>6</v>
      </c>
      <c r="E94" s="3">
        <v>10</v>
      </c>
      <c r="F94" s="2">
        <v>0.49</v>
      </c>
      <c r="G94" s="2">
        <v>0.04</v>
      </c>
      <c r="H94" s="2">
        <v>0.01</v>
      </c>
      <c r="I94" s="2">
        <v>0.02</v>
      </c>
      <c r="J94" s="2">
        <v>0.25</v>
      </c>
      <c r="K94" s="2">
        <v>-0.03</v>
      </c>
      <c r="L94" s="2">
        <v>92.62</v>
      </c>
      <c r="M94" s="2">
        <f t="shared" si="14"/>
        <v>30.873333333333335</v>
      </c>
      <c r="N94" s="2">
        <f t="shared" si="15"/>
        <v>68.607407407407408</v>
      </c>
      <c r="O94" s="2">
        <v>0</v>
      </c>
      <c r="P94" s="2">
        <v>0.05</v>
      </c>
      <c r="Q94" s="2">
        <v>-0.01</v>
      </c>
      <c r="R94" s="2">
        <v>0</v>
      </c>
      <c r="S94" s="2">
        <v>0</v>
      </c>
      <c r="T94" s="2">
        <v>0</v>
      </c>
      <c r="U94" s="2">
        <v>0</v>
      </c>
      <c r="V94" s="2">
        <v>0.53</v>
      </c>
      <c r="W94" s="2">
        <f t="shared" si="16"/>
        <v>100.83074074074077</v>
      </c>
    </row>
    <row r="95" spans="1:23">
      <c r="D95" s="4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t="s">
        <v>28</v>
      </c>
      <c r="B96" t="s">
        <v>667</v>
      </c>
      <c r="C96" t="s">
        <v>647</v>
      </c>
      <c r="D96" s="4" t="s">
        <v>27</v>
      </c>
      <c r="E96" s="3">
        <v>1</v>
      </c>
      <c r="F96" s="2">
        <v>0</v>
      </c>
      <c r="G96" s="2">
        <v>0</v>
      </c>
      <c r="H96" s="2">
        <v>0.01</v>
      </c>
      <c r="I96" s="2">
        <v>0.01</v>
      </c>
      <c r="J96" s="2">
        <v>0.02</v>
      </c>
      <c r="K96" s="2">
        <v>-0.04</v>
      </c>
      <c r="L96" s="2">
        <v>90.77</v>
      </c>
      <c r="M96" s="2">
        <f t="shared" ref="M96:M111" si="17">L96/(56+16)*1/3*(56+16)</f>
        <v>30.256666666666664</v>
      </c>
      <c r="N96" s="2">
        <f t="shared" ref="N96:N111" si="18">L96/(56+16)*2/3*(0.5*(56*2+16*3))</f>
        <v>67.237037037037027</v>
      </c>
      <c r="O96" s="2">
        <v>0</v>
      </c>
      <c r="P96" s="2">
        <v>0.02</v>
      </c>
      <c r="Q96" s="2">
        <v>-0.01</v>
      </c>
      <c r="R96" s="2">
        <v>-0.01</v>
      </c>
      <c r="S96" s="2">
        <v>0</v>
      </c>
      <c r="T96" s="2">
        <v>0</v>
      </c>
      <c r="U96" s="2">
        <v>-0.01</v>
      </c>
      <c r="V96" s="2">
        <v>0</v>
      </c>
      <c r="W96" s="2">
        <f t="shared" ref="W96:W111" si="19">SUM(F96:V96)-L96</f>
        <v>97.483703703703739</v>
      </c>
    </row>
    <row r="97" spans="1:23">
      <c r="A97" t="s">
        <v>28</v>
      </c>
      <c r="B97" t="s">
        <v>667</v>
      </c>
      <c r="C97" t="s">
        <v>647</v>
      </c>
      <c r="D97" s="4" t="s">
        <v>27</v>
      </c>
      <c r="E97" s="3">
        <v>2</v>
      </c>
      <c r="F97" s="2">
        <v>0.34</v>
      </c>
      <c r="G97" s="2">
        <v>0.04</v>
      </c>
      <c r="H97" s="2">
        <v>1.02</v>
      </c>
      <c r="I97" s="2">
        <v>0.02</v>
      </c>
      <c r="J97" s="2">
        <v>0.02</v>
      </c>
      <c r="K97" s="2">
        <v>-0.03</v>
      </c>
      <c r="L97" s="2">
        <v>89.65</v>
      </c>
      <c r="M97" s="2">
        <f t="shared" si="17"/>
        <v>29.883333333333336</v>
      </c>
      <c r="N97" s="2">
        <f t="shared" si="18"/>
        <v>66.407407407407419</v>
      </c>
      <c r="O97" s="2">
        <v>-0.02</v>
      </c>
      <c r="P97" s="2">
        <v>0.01</v>
      </c>
      <c r="Q97" s="2">
        <v>0</v>
      </c>
      <c r="R97" s="2">
        <v>0</v>
      </c>
      <c r="S97" s="2">
        <v>-0.01</v>
      </c>
      <c r="T97" s="2">
        <v>0.02</v>
      </c>
      <c r="U97" s="2">
        <v>0.03</v>
      </c>
      <c r="V97" s="2">
        <v>0.02</v>
      </c>
      <c r="W97" s="2">
        <f t="shared" si="19"/>
        <v>97.750740740740781</v>
      </c>
    </row>
    <row r="98" spans="1:23">
      <c r="A98" t="s">
        <v>28</v>
      </c>
      <c r="B98" t="s">
        <v>667</v>
      </c>
      <c r="C98" t="s">
        <v>647</v>
      </c>
      <c r="D98" s="4" t="s">
        <v>27</v>
      </c>
      <c r="E98" s="3">
        <v>3</v>
      </c>
      <c r="F98" s="2">
        <v>0.16</v>
      </c>
      <c r="G98" s="2">
        <v>0.06</v>
      </c>
      <c r="H98" s="2">
        <v>0.56000000000000005</v>
      </c>
      <c r="I98" s="2">
        <v>0.01</v>
      </c>
      <c r="J98" s="2">
        <v>0.01</v>
      </c>
      <c r="K98" s="2">
        <v>-0.05</v>
      </c>
      <c r="L98" s="2">
        <v>89.38</v>
      </c>
      <c r="M98" s="2">
        <f t="shared" si="17"/>
        <v>29.793333333333333</v>
      </c>
      <c r="N98" s="2">
        <f t="shared" si="18"/>
        <v>66.207407407407402</v>
      </c>
      <c r="O98" s="2">
        <v>0</v>
      </c>
      <c r="P98" s="2">
        <v>0.02</v>
      </c>
      <c r="Q98" s="2">
        <v>0</v>
      </c>
      <c r="R98" s="2">
        <v>0</v>
      </c>
      <c r="S98" s="2">
        <v>-0.02</v>
      </c>
      <c r="T98" s="2">
        <v>0.02</v>
      </c>
      <c r="U98" s="2">
        <v>0.04</v>
      </c>
      <c r="V98" s="2">
        <v>0.01</v>
      </c>
      <c r="W98" s="2">
        <f t="shared" si="19"/>
        <v>96.820740740740746</v>
      </c>
    </row>
    <row r="99" spans="1:23">
      <c r="A99" t="s">
        <v>28</v>
      </c>
      <c r="B99" t="s">
        <v>667</v>
      </c>
      <c r="C99" t="s">
        <v>647</v>
      </c>
      <c r="D99" s="4" t="s">
        <v>27</v>
      </c>
      <c r="E99" s="3">
        <v>4</v>
      </c>
      <c r="F99" s="2">
        <v>0.5</v>
      </c>
      <c r="G99" s="2">
        <v>0.03</v>
      </c>
      <c r="H99" s="2">
        <v>0.9</v>
      </c>
      <c r="I99" s="2">
        <v>0.01</v>
      </c>
      <c r="J99" s="2">
        <v>0.01</v>
      </c>
      <c r="K99" s="2">
        <v>-0.05</v>
      </c>
      <c r="L99" s="2">
        <v>88.79</v>
      </c>
      <c r="M99" s="2">
        <f t="shared" si="17"/>
        <v>29.596666666666668</v>
      </c>
      <c r="N99" s="2">
        <f t="shared" si="18"/>
        <v>65.770370370370372</v>
      </c>
      <c r="O99" s="2">
        <v>-0.02</v>
      </c>
      <c r="P99" s="2">
        <v>0.01</v>
      </c>
      <c r="Q99" s="2">
        <v>-0.01</v>
      </c>
      <c r="R99" s="2">
        <v>-0.03</v>
      </c>
      <c r="S99" s="2">
        <v>0.01</v>
      </c>
      <c r="T99" s="2">
        <v>0.01</v>
      </c>
      <c r="U99" s="2">
        <v>-0.02</v>
      </c>
      <c r="V99" s="2">
        <v>-0.01</v>
      </c>
      <c r="W99" s="2">
        <f t="shared" si="19"/>
        <v>96.707037037037011</v>
      </c>
    </row>
    <row r="100" spans="1:23">
      <c r="A100" t="s">
        <v>28</v>
      </c>
      <c r="B100" t="s">
        <v>667</v>
      </c>
      <c r="C100" t="s">
        <v>647</v>
      </c>
      <c r="D100" s="4" t="s">
        <v>27</v>
      </c>
      <c r="E100" s="3">
        <v>5</v>
      </c>
      <c r="F100" s="2">
        <v>0</v>
      </c>
      <c r="G100" s="2">
        <v>0</v>
      </c>
      <c r="H100" s="2">
        <v>0.21</v>
      </c>
      <c r="I100" s="2">
        <v>0</v>
      </c>
      <c r="J100" s="2">
        <v>0.01</v>
      </c>
      <c r="K100" s="2">
        <v>-0.04</v>
      </c>
      <c r="L100" s="2">
        <v>91.2</v>
      </c>
      <c r="M100" s="2">
        <f t="shared" si="17"/>
        <v>30.4</v>
      </c>
      <c r="N100" s="2">
        <f t="shared" si="18"/>
        <v>67.555555555555557</v>
      </c>
      <c r="O100" s="2">
        <v>-0.01</v>
      </c>
      <c r="P100" s="2">
        <v>0.01</v>
      </c>
      <c r="Q100" s="2">
        <v>-0.01</v>
      </c>
      <c r="R100" s="2">
        <v>-0.01</v>
      </c>
      <c r="S100" s="2">
        <v>0.01</v>
      </c>
      <c r="T100" s="2">
        <v>0.01</v>
      </c>
      <c r="U100" s="2">
        <v>0.01</v>
      </c>
      <c r="V100" s="2">
        <v>0.03</v>
      </c>
      <c r="W100" s="2">
        <f t="shared" si="19"/>
        <v>98.175555555555562</v>
      </c>
    </row>
    <row r="101" spans="1:23">
      <c r="A101" t="s">
        <v>28</v>
      </c>
      <c r="B101" t="s">
        <v>667</v>
      </c>
      <c r="C101" t="s">
        <v>647</v>
      </c>
      <c r="D101" s="4" t="s">
        <v>27</v>
      </c>
      <c r="E101" s="3">
        <v>6</v>
      </c>
      <c r="F101" s="2">
        <v>0.01</v>
      </c>
      <c r="G101" s="2">
        <v>-0.01</v>
      </c>
      <c r="H101" s="2">
        <v>0.01</v>
      </c>
      <c r="I101" s="2">
        <v>0.01</v>
      </c>
      <c r="J101" s="2">
        <v>0.02</v>
      </c>
      <c r="K101" s="2">
        <v>-0.04</v>
      </c>
      <c r="L101" s="2">
        <v>91.04</v>
      </c>
      <c r="M101" s="2">
        <f t="shared" si="17"/>
        <v>30.346666666666668</v>
      </c>
      <c r="N101" s="2">
        <f t="shared" si="18"/>
        <v>67.437037037037044</v>
      </c>
      <c r="O101" s="2">
        <v>0</v>
      </c>
      <c r="P101" s="2">
        <v>0.01</v>
      </c>
      <c r="Q101" s="2">
        <v>-0.02</v>
      </c>
      <c r="R101" s="2">
        <v>-0.02</v>
      </c>
      <c r="S101" s="2">
        <v>-0.01</v>
      </c>
      <c r="T101" s="2">
        <v>0</v>
      </c>
      <c r="U101" s="2">
        <v>0.02</v>
      </c>
      <c r="V101" s="2">
        <v>-0.01</v>
      </c>
      <c r="W101" s="2">
        <f t="shared" si="19"/>
        <v>97.753703703703692</v>
      </c>
    </row>
    <row r="102" spans="1:23">
      <c r="A102" t="s">
        <v>28</v>
      </c>
      <c r="B102" t="s">
        <v>667</v>
      </c>
      <c r="C102" t="s">
        <v>647</v>
      </c>
      <c r="D102" s="4" t="s">
        <v>27</v>
      </c>
      <c r="E102" s="3">
        <v>7</v>
      </c>
      <c r="F102" s="2">
        <v>0.13</v>
      </c>
      <c r="G102" s="2">
        <v>0</v>
      </c>
      <c r="H102" s="2">
        <v>0.13</v>
      </c>
      <c r="I102" s="2">
        <v>0.03</v>
      </c>
      <c r="J102" s="2">
        <v>0.01</v>
      </c>
      <c r="K102" s="2">
        <v>-0.04</v>
      </c>
      <c r="L102" s="2">
        <v>90.6</v>
      </c>
      <c r="M102" s="2">
        <f t="shared" si="17"/>
        <v>30.2</v>
      </c>
      <c r="N102" s="2">
        <f t="shared" si="18"/>
        <v>67.111111111111114</v>
      </c>
      <c r="O102" s="2">
        <v>0</v>
      </c>
      <c r="P102" s="2">
        <v>0</v>
      </c>
      <c r="Q102" s="2">
        <v>0</v>
      </c>
      <c r="R102" s="2">
        <v>0.01</v>
      </c>
      <c r="S102" s="2">
        <v>0</v>
      </c>
      <c r="T102" s="2">
        <v>0.02</v>
      </c>
      <c r="U102" s="2">
        <v>0.03</v>
      </c>
      <c r="V102" s="2">
        <v>0.02</v>
      </c>
      <c r="W102" s="2">
        <f t="shared" si="19"/>
        <v>97.651111111111135</v>
      </c>
    </row>
    <row r="103" spans="1:23">
      <c r="A103" t="s">
        <v>28</v>
      </c>
      <c r="B103" t="s">
        <v>667</v>
      </c>
      <c r="C103" t="s">
        <v>647</v>
      </c>
      <c r="D103" s="4" t="s">
        <v>27</v>
      </c>
      <c r="E103" s="3">
        <v>8</v>
      </c>
      <c r="F103" s="2">
        <v>0.06</v>
      </c>
      <c r="G103" s="2">
        <v>0</v>
      </c>
      <c r="H103" s="2">
        <v>0.19</v>
      </c>
      <c r="I103" s="2">
        <v>0</v>
      </c>
      <c r="J103" s="2">
        <v>0.01</v>
      </c>
      <c r="K103" s="2">
        <v>-0.04</v>
      </c>
      <c r="L103" s="2">
        <v>90.57</v>
      </c>
      <c r="M103" s="2">
        <f t="shared" si="17"/>
        <v>30.189999999999998</v>
      </c>
      <c r="N103" s="2">
        <f t="shared" si="18"/>
        <v>67.088888888888889</v>
      </c>
      <c r="O103" s="2">
        <v>0</v>
      </c>
      <c r="P103" s="2">
        <v>0.01</v>
      </c>
      <c r="Q103" s="2">
        <v>-0.01</v>
      </c>
      <c r="R103" s="2">
        <v>0.01</v>
      </c>
      <c r="S103" s="2">
        <v>0</v>
      </c>
      <c r="T103" s="2">
        <v>0.02</v>
      </c>
      <c r="U103" s="2">
        <v>-0.01</v>
      </c>
      <c r="V103" s="2">
        <v>0.01</v>
      </c>
      <c r="W103" s="2">
        <f t="shared" si="19"/>
        <v>97.528888888888872</v>
      </c>
    </row>
    <row r="104" spans="1:23">
      <c r="A104" t="s">
        <v>28</v>
      </c>
      <c r="B104" t="s">
        <v>667</v>
      </c>
      <c r="C104" t="s">
        <v>647</v>
      </c>
      <c r="D104" s="4" t="s">
        <v>27</v>
      </c>
      <c r="E104" s="3">
        <v>9</v>
      </c>
      <c r="F104" s="2">
        <v>0</v>
      </c>
      <c r="G104" s="2">
        <v>-0.01</v>
      </c>
      <c r="H104" s="2">
        <v>0.98</v>
      </c>
      <c r="I104" s="2">
        <v>0</v>
      </c>
      <c r="J104" s="2">
        <v>0</v>
      </c>
      <c r="K104" s="2">
        <v>-0.04</v>
      </c>
      <c r="L104" s="2">
        <v>90.22</v>
      </c>
      <c r="M104" s="2">
        <f t="shared" si="17"/>
        <v>30.073333333333334</v>
      </c>
      <c r="N104" s="2">
        <f t="shared" si="18"/>
        <v>66.829629629629636</v>
      </c>
      <c r="O104" s="2">
        <v>-0.01</v>
      </c>
      <c r="P104" s="2">
        <v>0.02</v>
      </c>
      <c r="Q104" s="2">
        <v>-0.01</v>
      </c>
      <c r="R104" s="2">
        <v>0</v>
      </c>
      <c r="S104" s="2">
        <v>0</v>
      </c>
      <c r="T104" s="2">
        <v>0</v>
      </c>
      <c r="U104" s="2">
        <v>-0.02</v>
      </c>
      <c r="V104" s="2">
        <v>-0.01</v>
      </c>
      <c r="W104" s="2">
        <f t="shared" si="19"/>
        <v>97.802962962962994</v>
      </c>
    </row>
    <row r="105" spans="1:23">
      <c r="A105" t="s">
        <v>28</v>
      </c>
      <c r="B105" t="s">
        <v>667</v>
      </c>
      <c r="C105" t="s">
        <v>647</v>
      </c>
      <c r="D105" s="4" t="s">
        <v>27</v>
      </c>
      <c r="E105" s="3">
        <v>10</v>
      </c>
      <c r="F105" s="2">
        <v>0.06</v>
      </c>
      <c r="G105" s="2">
        <v>0</v>
      </c>
      <c r="H105" s="2">
        <v>0.22</v>
      </c>
      <c r="I105" s="2">
        <v>0.01</v>
      </c>
      <c r="J105" s="2">
        <v>0.01</v>
      </c>
      <c r="K105" s="2">
        <v>-0.04</v>
      </c>
      <c r="L105" s="2">
        <v>90.37</v>
      </c>
      <c r="M105" s="2">
        <f t="shared" si="17"/>
        <v>30.123333333333335</v>
      </c>
      <c r="N105" s="2">
        <f t="shared" si="18"/>
        <v>66.94074074074075</v>
      </c>
      <c r="O105" s="2">
        <v>-0.01</v>
      </c>
      <c r="P105" s="2">
        <v>0.01</v>
      </c>
      <c r="Q105" s="2">
        <v>0.01</v>
      </c>
      <c r="R105" s="2">
        <v>-0.02</v>
      </c>
      <c r="S105" s="2">
        <v>0</v>
      </c>
      <c r="T105" s="2">
        <v>0.01</v>
      </c>
      <c r="U105" s="2">
        <v>0</v>
      </c>
      <c r="V105" s="2">
        <v>0</v>
      </c>
      <c r="W105" s="2">
        <f t="shared" si="19"/>
        <v>97.324074074074048</v>
      </c>
    </row>
    <row r="106" spans="1:23">
      <c r="A106" t="s">
        <v>28</v>
      </c>
      <c r="B106" t="s">
        <v>667</v>
      </c>
      <c r="C106" t="s">
        <v>647</v>
      </c>
      <c r="D106" s="4" t="s">
        <v>27</v>
      </c>
      <c r="E106" s="3">
        <v>11</v>
      </c>
      <c r="F106" s="2">
        <v>0.02</v>
      </c>
      <c r="G106" s="2">
        <v>-0.01</v>
      </c>
      <c r="H106" s="2">
        <v>0.03</v>
      </c>
      <c r="I106" s="2">
        <v>0.01</v>
      </c>
      <c r="J106" s="2">
        <v>0.01</v>
      </c>
      <c r="K106" s="2">
        <v>-0.03</v>
      </c>
      <c r="L106" s="2">
        <v>91.03</v>
      </c>
      <c r="M106" s="2">
        <f t="shared" si="17"/>
        <v>30.343333333333334</v>
      </c>
      <c r="N106" s="2">
        <f t="shared" si="18"/>
        <v>67.42962962962963</v>
      </c>
      <c r="O106" s="2">
        <v>0</v>
      </c>
      <c r="P106" s="2">
        <v>0.01</v>
      </c>
      <c r="Q106" s="2">
        <v>0</v>
      </c>
      <c r="R106" s="2">
        <v>0</v>
      </c>
      <c r="S106" s="2">
        <v>-0.01</v>
      </c>
      <c r="T106" s="2">
        <v>0.01</v>
      </c>
      <c r="U106" s="2">
        <v>0</v>
      </c>
      <c r="V106" s="2">
        <v>0.01</v>
      </c>
      <c r="W106" s="2">
        <f t="shared" si="19"/>
        <v>97.822962962962947</v>
      </c>
    </row>
    <row r="107" spans="1:23" ht="15.75" customHeight="1">
      <c r="A107" t="s">
        <v>28</v>
      </c>
      <c r="B107" t="s">
        <v>667</v>
      </c>
      <c r="C107" t="s">
        <v>647</v>
      </c>
      <c r="D107" s="4" t="s">
        <v>27</v>
      </c>
      <c r="E107" s="3">
        <v>12</v>
      </c>
      <c r="F107" s="2">
        <v>0</v>
      </c>
      <c r="G107" s="2">
        <v>0</v>
      </c>
      <c r="H107" s="2">
        <v>0.01</v>
      </c>
      <c r="I107" s="2">
        <v>0</v>
      </c>
      <c r="J107" s="2">
        <v>0.02</v>
      </c>
      <c r="K107" s="2">
        <v>-0.04</v>
      </c>
      <c r="L107" s="2">
        <v>90.89</v>
      </c>
      <c r="M107" s="2">
        <f t="shared" si="17"/>
        <v>30.296666666666667</v>
      </c>
      <c r="N107" s="2">
        <f t="shared" si="18"/>
        <v>67.32592592592593</v>
      </c>
      <c r="O107" s="2">
        <v>-0.02</v>
      </c>
      <c r="P107" s="2">
        <v>0.01</v>
      </c>
      <c r="Q107" s="2">
        <v>0</v>
      </c>
      <c r="R107" s="2">
        <v>-0.03</v>
      </c>
      <c r="S107" s="2">
        <v>0.01</v>
      </c>
      <c r="T107" s="2">
        <v>0</v>
      </c>
      <c r="U107" s="2">
        <v>-0.01</v>
      </c>
      <c r="V107" s="2">
        <v>-0.01</v>
      </c>
      <c r="W107" s="2">
        <f t="shared" si="19"/>
        <v>97.562592592592566</v>
      </c>
    </row>
    <row r="108" spans="1:23" ht="15.75" customHeight="1">
      <c r="A108" t="s">
        <v>28</v>
      </c>
      <c r="B108" t="s">
        <v>667</v>
      </c>
      <c r="C108" t="s">
        <v>647</v>
      </c>
      <c r="D108" s="4" t="s">
        <v>27</v>
      </c>
      <c r="E108" s="3">
        <v>13</v>
      </c>
      <c r="F108" s="2">
        <v>0.77</v>
      </c>
      <c r="G108" s="2">
        <v>0.38</v>
      </c>
      <c r="H108" s="2">
        <v>2.83</v>
      </c>
      <c r="I108" s="2">
        <v>0.03</v>
      </c>
      <c r="J108" s="2">
        <v>0</v>
      </c>
      <c r="K108" s="2">
        <v>-0.05</v>
      </c>
      <c r="L108" s="2">
        <v>87.02</v>
      </c>
      <c r="M108" s="2">
        <f t="shared" si="17"/>
        <v>29.006666666666668</v>
      </c>
      <c r="N108" s="2">
        <f t="shared" si="18"/>
        <v>64.459259259259255</v>
      </c>
      <c r="O108" s="2">
        <v>0</v>
      </c>
      <c r="P108" s="2">
        <v>0.02</v>
      </c>
      <c r="Q108" s="2">
        <v>-0.02</v>
      </c>
      <c r="R108" s="2">
        <v>0</v>
      </c>
      <c r="S108" s="2">
        <v>-0.01</v>
      </c>
      <c r="T108" s="2">
        <v>0.03</v>
      </c>
      <c r="U108" s="2">
        <v>-0.02</v>
      </c>
      <c r="V108" s="2">
        <v>0.01</v>
      </c>
      <c r="W108" s="2">
        <f t="shared" si="19"/>
        <v>97.435925925925901</v>
      </c>
    </row>
    <row r="109" spans="1:23" ht="15.75" customHeight="1">
      <c r="A109" t="s">
        <v>28</v>
      </c>
      <c r="B109" t="s">
        <v>667</v>
      </c>
      <c r="C109" t="s">
        <v>647</v>
      </c>
      <c r="D109" s="4" t="s">
        <v>27</v>
      </c>
      <c r="E109" s="3">
        <v>14</v>
      </c>
      <c r="F109" s="2">
        <v>0.01</v>
      </c>
      <c r="G109" s="2">
        <v>0</v>
      </c>
      <c r="H109" s="2">
        <v>0.02</v>
      </c>
      <c r="I109" s="2">
        <v>0</v>
      </c>
      <c r="J109" s="2">
        <v>0.01</v>
      </c>
      <c r="K109" s="2">
        <v>-0.03</v>
      </c>
      <c r="L109" s="2">
        <v>91.25</v>
      </c>
      <c r="M109" s="2">
        <f t="shared" si="17"/>
        <v>30.416666666666668</v>
      </c>
      <c r="N109" s="2">
        <f t="shared" si="18"/>
        <v>67.592592592592595</v>
      </c>
      <c r="O109" s="2">
        <v>-0.02</v>
      </c>
      <c r="P109" s="2">
        <v>0.01</v>
      </c>
      <c r="Q109" s="2">
        <v>-0.01</v>
      </c>
      <c r="R109" s="2">
        <v>0</v>
      </c>
      <c r="S109" s="2">
        <v>-0.02</v>
      </c>
      <c r="T109" s="2">
        <v>0.02</v>
      </c>
      <c r="U109" s="2">
        <v>0</v>
      </c>
      <c r="V109" s="2">
        <v>0</v>
      </c>
      <c r="W109" s="2">
        <f t="shared" si="19"/>
        <v>97.999259259259276</v>
      </c>
    </row>
    <row r="110" spans="1:23" ht="15.75" customHeight="1">
      <c r="A110" t="s">
        <v>28</v>
      </c>
      <c r="B110" t="s">
        <v>667</v>
      </c>
      <c r="C110" t="s">
        <v>647</v>
      </c>
      <c r="D110" s="4" t="s">
        <v>27</v>
      </c>
      <c r="E110" s="3">
        <v>15</v>
      </c>
      <c r="F110" s="2">
        <v>0.01</v>
      </c>
      <c r="G110" s="2">
        <v>-0.01</v>
      </c>
      <c r="H110" s="2">
        <v>0.01</v>
      </c>
      <c r="I110" s="2">
        <v>0</v>
      </c>
      <c r="J110" s="2">
        <v>0.03</v>
      </c>
      <c r="K110" s="2">
        <v>-0.03</v>
      </c>
      <c r="L110" s="2">
        <v>90.45</v>
      </c>
      <c r="M110" s="2">
        <f t="shared" si="17"/>
        <v>30.150000000000002</v>
      </c>
      <c r="N110" s="2">
        <f t="shared" si="18"/>
        <v>67</v>
      </c>
      <c r="O110" s="2">
        <v>-0.01</v>
      </c>
      <c r="P110" s="2">
        <v>0.01</v>
      </c>
      <c r="Q110" s="2">
        <v>0</v>
      </c>
      <c r="R110" s="2">
        <v>-0.02</v>
      </c>
      <c r="S110" s="2">
        <v>0.02</v>
      </c>
      <c r="T110" s="2">
        <v>0.01</v>
      </c>
      <c r="U110" s="2">
        <v>0.01</v>
      </c>
      <c r="V110" s="2">
        <v>0.02</v>
      </c>
      <c r="W110" s="2">
        <f t="shared" si="19"/>
        <v>97.2</v>
      </c>
    </row>
    <row r="111" spans="1:23" ht="15.75" customHeight="1">
      <c r="A111" t="s">
        <v>28</v>
      </c>
      <c r="B111" t="s">
        <v>667</v>
      </c>
      <c r="C111" t="s">
        <v>647</v>
      </c>
      <c r="D111" s="4" t="s">
        <v>27</v>
      </c>
      <c r="E111" s="3">
        <v>16</v>
      </c>
      <c r="F111" s="2">
        <v>0</v>
      </c>
      <c r="G111" s="2">
        <v>-0.02</v>
      </c>
      <c r="H111" s="2">
        <v>0.02</v>
      </c>
      <c r="I111" s="2">
        <v>0.01</v>
      </c>
      <c r="J111" s="2">
        <v>0.02</v>
      </c>
      <c r="K111" s="2">
        <v>-0.05</v>
      </c>
      <c r="L111" s="2">
        <v>91.28</v>
      </c>
      <c r="M111" s="2">
        <f t="shared" si="17"/>
        <v>30.426666666666669</v>
      </c>
      <c r="N111" s="2">
        <f t="shared" si="18"/>
        <v>67.614814814814821</v>
      </c>
      <c r="O111" s="2">
        <v>-0.02</v>
      </c>
      <c r="P111" s="2">
        <v>0.01</v>
      </c>
      <c r="Q111" s="2">
        <v>0.01</v>
      </c>
      <c r="R111" s="2">
        <v>-0.01</v>
      </c>
      <c r="S111" s="2">
        <v>-0.01</v>
      </c>
      <c r="T111" s="2">
        <v>0</v>
      </c>
      <c r="U111" s="2">
        <v>0.01</v>
      </c>
      <c r="V111" s="2">
        <v>0.02</v>
      </c>
      <c r="W111" s="2">
        <f t="shared" si="19"/>
        <v>98.031481481481478</v>
      </c>
    </row>
    <row r="112" spans="1:23" ht="15.75" customHeight="1">
      <c r="D112" s="4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>
      <c r="A113" t="s">
        <v>5</v>
      </c>
      <c r="B113" t="s">
        <v>667</v>
      </c>
      <c r="C113" t="s">
        <v>647</v>
      </c>
      <c r="D113" s="4" t="s">
        <v>4</v>
      </c>
      <c r="E113" s="3">
        <v>1</v>
      </c>
      <c r="F113" s="2">
        <v>0.34</v>
      </c>
      <c r="G113" s="2">
        <v>0.2</v>
      </c>
      <c r="H113" s="2">
        <v>1.22</v>
      </c>
      <c r="I113" s="2">
        <v>0.04</v>
      </c>
      <c r="J113" s="2">
        <v>7.0000000000000007E-2</v>
      </c>
      <c r="K113" s="2">
        <v>-0.04</v>
      </c>
      <c r="L113" s="2">
        <v>91.52</v>
      </c>
      <c r="M113" s="2">
        <f t="shared" ref="M113:M124" si="20">L113/(56+16)*1/3*(56+16)</f>
        <v>30.506666666666668</v>
      </c>
      <c r="N113" s="2">
        <f t="shared" ref="N113:N124" si="21">L113/(56+16)*2/3*(0.5*(56*2+16*3))</f>
        <v>67.792592592592598</v>
      </c>
      <c r="O113" s="2">
        <v>0.02</v>
      </c>
      <c r="P113" s="2">
        <v>0.03</v>
      </c>
      <c r="Q113" s="2">
        <v>-0.01</v>
      </c>
      <c r="R113" s="2">
        <v>-0.01</v>
      </c>
      <c r="S113" s="2">
        <v>-0.01</v>
      </c>
      <c r="T113" s="2">
        <v>0.02</v>
      </c>
      <c r="U113" s="2">
        <v>-0.02</v>
      </c>
      <c r="V113" s="2">
        <v>0.02</v>
      </c>
      <c r="W113" s="2">
        <f t="shared" ref="W113:W124" si="22">SUM(F113:V113)-L113</f>
        <v>100.16925925925931</v>
      </c>
    </row>
    <row r="114" spans="1:23" ht="15.75" customHeight="1">
      <c r="A114" t="s">
        <v>5</v>
      </c>
      <c r="B114" t="s">
        <v>667</v>
      </c>
      <c r="C114" t="s">
        <v>647</v>
      </c>
      <c r="D114" s="4" t="s">
        <v>4</v>
      </c>
      <c r="E114" s="3">
        <v>2</v>
      </c>
      <c r="F114" s="2">
        <v>0.01</v>
      </c>
      <c r="G114" s="2">
        <v>0.08</v>
      </c>
      <c r="H114" s="2">
        <v>0.01</v>
      </c>
      <c r="I114" s="2">
        <v>0.02</v>
      </c>
      <c r="J114" s="2">
        <v>0.05</v>
      </c>
      <c r="K114" s="2">
        <v>-0.04</v>
      </c>
      <c r="L114" s="2">
        <v>93.95</v>
      </c>
      <c r="M114" s="2">
        <f t="shared" si="20"/>
        <v>31.31666666666667</v>
      </c>
      <c r="N114" s="2">
        <f t="shared" si="21"/>
        <v>69.592592592592595</v>
      </c>
      <c r="O114" s="2">
        <v>0</v>
      </c>
      <c r="P114" s="2">
        <v>0.04</v>
      </c>
      <c r="Q114" s="2">
        <v>0</v>
      </c>
      <c r="R114" s="2">
        <v>-0.01</v>
      </c>
      <c r="S114" s="2">
        <v>0</v>
      </c>
      <c r="T114" s="2">
        <v>0</v>
      </c>
      <c r="U114" s="2">
        <v>0</v>
      </c>
      <c r="V114" s="2">
        <v>0.01</v>
      </c>
      <c r="W114" s="2">
        <f t="shared" si="22"/>
        <v>101.07925925925925</v>
      </c>
    </row>
    <row r="115" spans="1:23" ht="15.75" customHeight="1">
      <c r="A115" t="s">
        <v>5</v>
      </c>
      <c r="B115" t="s">
        <v>667</v>
      </c>
      <c r="C115" t="s">
        <v>647</v>
      </c>
      <c r="D115" s="4" t="s">
        <v>4</v>
      </c>
      <c r="E115" s="3">
        <v>3</v>
      </c>
      <c r="F115" s="2">
        <v>0.56999999999999995</v>
      </c>
      <c r="G115" s="2">
        <v>0.19</v>
      </c>
      <c r="H115" s="2">
        <v>0.12</v>
      </c>
      <c r="I115" s="2">
        <v>1.95</v>
      </c>
      <c r="J115" s="2">
        <v>0.05</v>
      </c>
      <c r="K115" s="2">
        <v>-0.03</v>
      </c>
      <c r="L115" s="2">
        <v>90.98</v>
      </c>
      <c r="M115" s="2">
        <f t="shared" si="20"/>
        <v>30.326666666666668</v>
      </c>
      <c r="N115" s="2">
        <f t="shared" si="21"/>
        <v>67.392592592592592</v>
      </c>
      <c r="O115" s="2">
        <v>0.02</v>
      </c>
      <c r="P115" s="2">
        <v>0.02</v>
      </c>
      <c r="Q115" s="2">
        <v>0.02</v>
      </c>
      <c r="R115" s="2">
        <v>0.01</v>
      </c>
      <c r="S115" s="2">
        <v>-0.02</v>
      </c>
      <c r="T115" s="2">
        <v>0.02</v>
      </c>
      <c r="U115" s="2">
        <v>0.01</v>
      </c>
      <c r="V115" s="2">
        <v>0.04</v>
      </c>
      <c r="W115" s="2">
        <f t="shared" si="22"/>
        <v>100.68925925925926</v>
      </c>
    </row>
    <row r="116" spans="1:23" ht="15.75" customHeight="1">
      <c r="A116" t="s">
        <v>5</v>
      </c>
      <c r="B116" t="s">
        <v>667</v>
      </c>
      <c r="C116" t="s">
        <v>647</v>
      </c>
      <c r="D116" s="4" t="s">
        <v>4</v>
      </c>
      <c r="E116" s="3">
        <v>4</v>
      </c>
      <c r="F116" s="2">
        <v>0.01</v>
      </c>
      <c r="G116" s="2">
        <v>0.08</v>
      </c>
      <c r="H116" s="2">
        <v>0.01</v>
      </c>
      <c r="I116" s="2">
        <v>0.03</v>
      </c>
      <c r="J116" s="2">
        <v>0.06</v>
      </c>
      <c r="K116" s="2">
        <v>-0.04</v>
      </c>
      <c r="L116" s="2">
        <v>93.67</v>
      </c>
      <c r="M116" s="2">
        <f t="shared" si="20"/>
        <v>31.223333333333333</v>
      </c>
      <c r="N116" s="2">
        <f t="shared" si="21"/>
        <v>69.385185185185179</v>
      </c>
      <c r="O116" s="2">
        <v>0</v>
      </c>
      <c r="P116" s="2">
        <v>0.03</v>
      </c>
      <c r="Q116" s="2">
        <v>-0.01</v>
      </c>
      <c r="R116" s="2">
        <v>-0.02</v>
      </c>
      <c r="S116" s="2">
        <v>-0.01</v>
      </c>
      <c r="T116" s="2">
        <v>0.01</v>
      </c>
      <c r="U116" s="2">
        <v>-0.01</v>
      </c>
      <c r="V116" s="2">
        <v>0.01</v>
      </c>
      <c r="W116" s="2">
        <f t="shared" si="22"/>
        <v>100.7585185185185</v>
      </c>
    </row>
    <row r="117" spans="1:23" ht="15.75" customHeight="1">
      <c r="A117" t="s">
        <v>5</v>
      </c>
      <c r="B117" t="s">
        <v>667</v>
      </c>
      <c r="C117" t="s">
        <v>647</v>
      </c>
      <c r="D117" s="4" t="s">
        <v>4</v>
      </c>
      <c r="E117" s="3">
        <v>5</v>
      </c>
      <c r="F117" s="2">
        <v>0</v>
      </c>
      <c r="G117" s="2">
        <v>0.09</v>
      </c>
      <c r="H117" s="2">
        <v>0.02</v>
      </c>
      <c r="I117" s="2">
        <v>0.02</v>
      </c>
      <c r="J117" s="2">
        <v>7.0000000000000007E-2</v>
      </c>
      <c r="K117" s="2">
        <v>-0.04</v>
      </c>
      <c r="L117" s="2">
        <v>93.72</v>
      </c>
      <c r="M117" s="2">
        <f t="shared" si="20"/>
        <v>31.240000000000002</v>
      </c>
      <c r="N117" s="2">
        <f t="shared" si="21"/>
        <v>69.422222222222231</v>
      </c>
      <c r="O117" s="2">
        <v>0</v>
      </c>
      <c r="P117" s="2">
        <v>0.03</v>
      </c>
      <c r="Q117" s="2">
        <v>-0.01</v>
      </c>
      <c r="R117" s="2">
        <v>0</v>
      </c>
      <c r="S117" s="2">
        <v>0</v>
      </c>
      <c r="T117" s="2">
        <v>0.02</v>
      </c>
      <c r="U117" s="2">
        <v>-0.02</v>
      </c>
      <c r="V117" s="2">
        <v>0.03</v>
      </c>
      <c r="W117" s="2">
        <f t="shared" si="22"/>
        <v>100.87222222222223</v>
      </c>
    </row>
    <row r="118" spans="1:23" ht="15.75" customHeight="1">
      <c r="A118" t="s">
        <v>5</v>
      </c>
      <c r="B118" t="s">
        <v>667</v>
      </c>
      <c r="C118" t="s">
        <v>647</v>
      </c>
      <c r="D118" s="4" t="s">
        <v>4</v>
      </c>
      <c r="E118" s="3">
        <v>6</v>
      </c>
      <c r="F118" s="2">
        <v>0</v>
      </c>
      <c r="G118" s="2">
        <v>0.09</v>
      </c>
      <c r="H118" s="2">
        <v>0.01</v>
      </c>
      <c r="I118" s="2">
        <v>0.03</v>
      </c>
      <c r="J118" s="2">
        <v>7.0000000000000007E-2</v>
      </c>
      <c r="K118" s="2">
        <v>-0.04</v>
      </c>
      <c r="L118" s="2">
        <v>93.53</v>
      </c>
      <c r="M118" s="2">
        <f t="shared" si="20"/>
        <v>31.176666666666669</v>
      </c>
      <c r="N118" s="2">
        <f t="shared" si="21"/>
        <v>69.281481481481492</v>
      </c>
      <c r="O118" s="2">
        <v>0.01</v>
      </c>
      <c r="P118" s="2">
        <v>0.02</v>
      </c>
      <c r="Q118" s="2">
        <v>-0.02</v>
      </c>
      <c r="R118" s="2">
        <v>0</v>
      </c>
      <c r="S118" s="2">
        <v>-0.01</v>
      </c>
      <c r="T118" s="2">
        <v>0.02</v>
      </c>
      <c r="U118" s="2">
        <v>-0.01</v>
      </c>
      <c r="V118" s="2">
        <v>-0.01</v>
      </c>
      <c r="W118" s="2">
        <f t="shared" si="22"/>
        <v>100.61814814814818</v>
      </c>
    </row>
    <row r="119" spans="1:23" ht="15.75" customHeight="1">
      <c r="A119" t="s">
        <v>5</v>
      </c>
      <c r="B119" t="s">
        <v>667</v>
      </c>
      <c r="C119" t="s">
        <v>647</v>
      </c>
      <c r="D119" s="4" t="s">
        <v>4</v>
      </c>
      <c r="E119" s="3">
        <v>7</v>
      </c>
      <c r="F119" s="2">
        <v>0</v>
      </c>
      <c r="G119" s="2">
        <v>0.1</v>
      </c>
      <c r="H119" s="2">
        <v>0.03</v>
      </c>
      <c r="I119" s="2">
        <v>0.04</v>
      </c>
      <c r="J119" s="2">
        <v>7.0000000000000007E-2</v>
      </c>
      <c r="K119" s="2">
        <v>-0.04</v>
      </c>
      <c r="L119" s="2">
        <v>94.09</v>
      </c>
      <c r="M119" s="2">
        <f t="shared" si="20"/>
        <v>31.363333333333333</v>
      </c>
      <c r="N119" s="2">
        <f t="shared" si="21"/>
        <v>69.696296296296296</v>
      </c>
      <c r="O119" s="2">
        <v>0</v>
      </c>
      <c r="P119" s="2">
        <v>0.04</v>
      </c>
      <c r="Q119" s="2">
        <v>0.01</v>
      </c>
      <c r="R119" s="2">
        <v>0</v>
      </c>
      <c r="S119" s="2">
        <v>0.02</v>
      </c>
      <c r="T119" s="2">
        <v>0.01</v>
      </c>
      <c r="U119" s="2">
        <v>-0.01</v>
      </c>
      <c r="V119" s="2">
        <v>0</v>
      </c>
      <c r="W119" s="2">
        <f t="shared" si="22"/>
        <v>101.32962962962964</v>
      </c>
    </row>
    <row r="120" spans="1:23" ht="15.75" customHeight="1">
      <c r="A120" t="s">
        <v>5</v>
      </c>
      <c r="B120" t="s">
        <v>667</v>
      </c>
      <c r="C120" t="s">
        <v>647</v>
      </c>
      <c r="D120" s="4" t="s">
        <v>4</v>
      </c>
      <c r="E120" s="3">
        <v>8</v>
      </c>
      <c r="F120" s="2">
        <v>0</v>
      </c>
      <c r="G120" s="2">
        <v>0.09</v>
      </c>
      <c r="H120" s="2">
        <v>0.01</v>
      </c>
      <c r="I120" s="2">
        <v>0.04</v>
      </c>
      <c r="J120" s="2">
        <v>0.06</v>
      </c>
      <c r="K120" s="2">
        <v>-0.05</v>
      </c>
      <c r="L120" s="2">
        <v>93.2</v>
      </c>
      <c r="M120" s="2">
        <f t="shared" si="20"/>
        <v>31.06666666666667</v>
      </c>
      <c r="N120" s="2">
        <f t="shared" si="21"/>
        <v>69.037037037037038</v>
      </c>
      <c r="O120" s="2">
        <v>0</v>
      </c>
      <c r="P120" s="2">
        <v>0.02</v>
      </c>
      <c r="Q120" s="2">
        <v>-0.01</v>
      </c>
      <c r="R120" s="2">
        <v>0</v>
      </c>
      <c r="S120" s="2">
        <v>0</v>
      </c>
      <c r="T120" s="2">
        <v>0</v>
      </c>
      <c r="U120" s="2">
        <v>0.02</v>
      </c>
      <c r="V120" s="2">
        <v>0.01</v>
      </c>
      <c r="W120" s="2">
        <f t="shared" si="22"/>
        <v>100.29370370370374</v>
      </c>
    </row>
    <row r="121" spans="1:23" ht="15.75" customHeight="1">
      <c r="A121" t="s">
        <v>5</v>
      </c>
      <c r="B121" t="s">
        <v>667</v>
      </c>
      <c r="C121" t="s">
        <v>647</v>
      </c>
      <c r="D121" s="4" t="s">
        <v>4</v>
      </c>
      <c r="E121" s="3">
        <v>9</v>
      </c>
      <c r="F121" s="2">
        <v>0.02</v>
      </c>
      <c r="G121" s="2">
        <v>0.13</v>
      </c>
      <c r="H121" s="2">
        <v>0.27</v>
      </c>
      <c r="I121" s="2">
        <v>0.03</v>
      </c>
      <c r="J121" s="2">
        <v>0.06</v>
      </c>
      <c r="K121" s="2">
        <v>-0.03</v>
      </c>
      <c r="L121" s="2">
        <v>94.11</v>
      </c>
      <c r="M121" s="2">
        <f t="shared" si="20"/>
        <v>31.37</v>
      </c>
      <c r="N121" s="2">
        <f t="shared" si="21"/>
        <v>69.711111111111109</v>
      </c>
      <c r="O121" s="2">
        <v>0</v>
      </c>
      <c r="P121" s="2">
        <v>0.02</v>
      </c>
      <c r="Q121" s="2">
        <v>-0.01</v>
      </c>
      <c r="R121" s="2">
        <v>-0.01</v>
      </c>
      <c r="S121" s="2">
        <v>0</v>
      </c>
      <c r="T121" s="2">
        <v>0.02</v>
      </c>
      <c r="U121" s="2">
        <v>0.02</v>
      </c>
      <c r="V121" s="2">
        <v>0.03</v>
      </c>
      <c r="W121" s="2">
        <f t="shared" si="22"/>
        <v>101.63111111111117</v>
      </c>
    </row>
    <row r="122" spans="1:23" ht="15.75" customHeight="1">
      <c r="A122" t="s">
        <v>5</v>
      </c>
      <c r="B122" t="s">
        <v>667</v>
      </c>
      <c r="C122" t="s">
        <v>647</v>
      </c>
      <c r="D122" s="4" t="s">
        <v>4</v>
      </c>
      <c r="E122" s="3">
        <v>10</v>
      </c>
      <c r="F122" s="2">
        <v>0</v>
      </c>
      <c r="G122" s="2">
        <v>0.06</v>
      </c>
      <c r="H122" s="2">
        <v>0.01</v>
      </c>
      <c r="I122" s="2">
        <v>0.03</v>
      </c>
      <c r="J122" s="2">
        <v>7.0000000000000007E-2</v>
      </c>
      <c r="K122" s="2">
        <v>-0.04</v>
      </c>
      <c r="L122" s="2">
        <v>93.91</v>
      </c>
      <c r="M122" s="2">
        <f t="shared" si="20"/>
        <v>31.303333333333335</v>
      </c>
      <c r="N122" s="2">
        <f t="shared" si="21"/>
        <v>69.56296296296297</v>
      </c>
      <c r="O122" s="2">
        <v>0.02</v>
      </c>
      <c r="P122" s="2">
        <v>0.04</v>
      </c>
      <c r="Q122" s="2">
        <v>-0.01</v>
      </c>
      <c r="R122" s="2">
        <v>0.01</v>
      </c>
      <c r="S122" s="2">
        <v>-0.01</v>
      </c>
      <c r="T122" s="2">
        <v>0.01</v>
      </c>
      <c r="U122" s="2">
        <v>0</v>
      </c>
      <c r="V122" s="2">
        <v>0</v>
      </c>
      <c r="W122" s="2">
        <f t="shared" si="22"/>
        <v>101.05629629629632</v>
      </c>
    </row>
    <row r="123" spans="1:23" ht="15.75" customHeight="1">
      <c r="A123" t="s">
        <v>5</v>
      </c>
      <c r="B123" t="s">
        <v>667</v>
      </c>
      <c r="C123" t="s">
        <v>647</v>
      </c>
      <c r="D123" s="4" t="s">
        <v>4</v>
      </c>
      <c r="E123" s="3">
        <v>11</v>
      </c>
      <c r="F123" s="2">
        <v>0.01</v>
      </c>
      <c r="G123" s="2">
        <v>7.0000000000000007E-2</v>
      </c>
      <c r="H123" s="2">
        <v>0.01</v>
      </c>
      <c r="I123" s="2">
        <v>0.02</v>
      </c>
      <c r="J123" s="2">
        <v>7.0000000000000007E-2</v>
      </c>
      <c r="K123" s="2">
        <v>-0.04</v>
      </c>
      <c r="L123" s="2">
        <v>93.79</v>
      </c>
      <c r="M123" s="2">
        <f t="shared" si="20"/>
        <v>31.263333333333335</v>
      </c>
      <c r="N123" s="2">
        <f t="shared" si="21"/>
        <v>69.474074074074082</v>
      </c>
      <c r="O123" s="2">
        <v>-0.01</v>
      </c>
      <c r="P123" s="2">
        <v>0.04</v>
      </c>
      <c r="Q123" s="2">
        <v>-0.01</v>
      </c>
      <c r="R123" s="2">
        <v>0.01</v>
      </c>
      <c r="S123" s="2">
        <v>-0.01</v>
      </c>
      <c r="T123" s="2">
        <v>0.02</v>
      </c>
      <c r="U123" s="2">
        <v>0.01</v>
      </c>
      <c r="V123" s="2">
        <v>0.01</v>
      </c>
      <c r="W123" s="2">
        <f t="shared" si="22"/>
        <v>100.93740740740743</v>
      </c>
    </row>
    <row r="124" spans="1:23" ht="15.75" customHeight="1">
      <c r="A124" t="s">
        <v>5</v>
      </c>
      <c r="B124" t="s">
        <v>667</v>
      </c>
      <c r="C124" t="s">
        <v>647</v>
      </c>
      <c r="D124" s="4" t="s">
        <v>4</v>
      </c>
      <c r="E124" s="3">
        <v>12</v>
      </c>
      <c r="F124" s="2">
        <v>0.02</v>
      </c>
      <c r="G124" s="2">
        <v>0.09</v>
      </c>
      <c r="H124" s="2">
        <v>7.0000000000000007E-2</v>
      </c>
      <c r="I124" s="2">
        <v>0.01</v>
      </c>
      <c r="J124" s="2">
        <v>0.06</v>
      </c>
      <c r="K124" s="2">
        <v>-0.04</v>
      </c>
      <c r="L124" s="2">
        <v>93.53</v>
      </c>
      <c r="M124" s="2">
        <f t="shared" si="20"/>
        <v>31.176666666666669</v>
      </c>
      <c r="N124" s="2">
        <f t="shared" si="21"/>
        <v>69.281481481481492</v>
      </c>
      <c r="O124" s="2">
        <v>0.01</v>
      </c>
      <c r="P124" s="2">
        <v>0.05</v>
      </c>
      <c r="Q124" s="2">
        <v>0</v>
      </c>
      <c r="R124" s="2">
        <v>0.01</v>
      </c>
      <c r="S124" s="2">
        <v>-0.01</v>
      </c>
      <c r="T124" s="2">
        <v>0.02</v>
      </c>
      <c r="U124" s="2">
        <v>0</v>
      </c>
      <c r="V124" s="2">
        <v>0.01</v>
      </c>
      <c r="W124" s="2">
        <f t="shared" si="22"/>
        <v>100.75814814814817</v>
      </c>
    </row>
    <row r="125" spans="1:23" ht="15.75" customHeight="1">
      <c r="D125" s="4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>
      <c r="A126" t="s">
        <v>15</v>
      </c>
      <c r="B126" t="s">
        <v>667</v>
      </c>
      <c r="C126" t="s">
        <v>647</v>
      </c>
      <c r="D126" s="4" t="s">
        <v>14</v>
      </c>
      <c r="E126" s="3">
        <v>1</v>
      </c>
      <c r="F126" s="2">
        <v>-0.01</v>
      </c>
      <c r="G126" s="2">
        <v>0.14000000000000001</v>
      </c>
      <c r="H126" s="2">
        <v>0.03</v>
      </c>
      <c r="I126" s="2">
        <v>0.17</v>
      </c>
      <c r="J126" s="2">
        <v>0.01</v>
      </c>
      <c r="K126" s="2">
        <v>-0.04</v>
      </c>
      <c r="L126" s="2">
        <v>93.71</v>
      </c>
      <c r="M126" s="2">
        <f t="shared" ref="M126:M135" si="23">L126/(56+16)*1/3*(56+16)</f>
        <v>31.236666666666665</v>
      </c>
      <c r="N126" s="2">
        <f t="shared" ref="N126:N135" si="24">L126/(56+16)*2/3*(0.5*(56*2+16*3))</f>
        <v>69.414814814814804</v>
      </c>
      <c r="O126" s="2">
        <v>0</v>
      </c>
      <c r="P126" s="2">
        <v>0.03</v>
      </c>
      <c r="Q126" s="2">
        <v>0.01</v>
      </c>
      <c r="R126" s="2">
        <v>-0.03</v>
      </c>
      <c r="S126" s="2">
        <v>0.01</v>
      </c>
      <c r="T126" s="2">
        <v>0.01</v>
      </c>
      <c r="U126" s="2">
        <v>-0.02</v>
      </c>
      <c r="V126" s="2">
        <v>0.01</v>
      </c>
      <c r="W126" s="2">
        <f t="shared" ref="W126:W135" si="25">SUM(F126:V126)-L126</f>
        <v>100.97148148148143</v>
      </c>
    </row>
    <row r="127" spans="1:23" ht="15.75" customHeight="1">
      <c r="A127" t="s">
        <v>15</v>
      </c>
      <c r="B127" t="s">
        <v>667</v>
      </c>
      <c r="C127" t="s">
        <v>647</v>
      </c>
      <c r="D127" s="4" t="s">
        <v>14</v>
      </c>
      <c r="E127" s="3">
        <v>2</v>
      </c>
      <c r="F127" s="2">
        <v>0</v>
      </c>
      <c r="G127" s="2">
        <v>-0.01</v>
      </c>
      <c r="H127" s="2">
        <v>0.02</v>
      </c>
      <c r="I127" s="2">
        <v>0.01</v>
      </c>
      <c r="J127" s="2">
        <v>0</v>
      </c>
      <c r="K127" s="2">
        <v>-0.03</v>
      </c>
      <c r="L127" s="2">
        <v>93.85</v>
      </c>
      <c r="M127" s="2">
        <f t="shared" si="23"/>
        <v>31.283333333333331</v>
      </c>
      <c r="N127" s="2">
        <f t="shared" si="24"/>
        <v>69.518518518518519</v>
      </c>
      <c r="O127" s="2">
        <v>0</v>
      </c>
      <c r="P127" s="2">
        <v>0.02</v>
      </c>
      <c r="Q127" s="2">
        <v>-0.03</v>
      </c>
      <c r="R127" s="2">
        <v>-0.02</v>
      </c>
      <c r="S127" s="2">
        <v>-0.03</v>
      </c>
      <c r="T127" s="2">
        <v>0.02</v>
      </c>
      <c r="U127" s="2">
        <v>-0.02</v>
      </c>
      <c r="V127" s="2">
        <v>0</v>
      </c>
      <c r="W127" s="2">
        <f t="shared" si="25"/>
        <v>100.73185185185184</v>
      </c>
    </row>
    <row r="128" spans="1:23" ht="15.75" customHeight="1">
      <c r="A128" t="s">
        <v>15</v>
      </c>
      <c r="B128" t="s">
        <v>667</v>
      </c>
      <c r="C128" t="s">
        <v>647</v>
      </c>
      <c r="D128" s="4" t="s">
        <v>14</v>
      </c>
      <c r="E128" s="3">
        <v>3</v>
      </c>
      <c r="F128" s="2">
        <v>0</v>
      </c>
      <c r="G128" s="2">
        <v>-0.01</v>
      </c>
      <c r="H128" s="2">
        <v>0.02</v>
      </c>
      <c r="I128" s="2">
        <v>0.02</v>
      </c>
      <c r="J128" s="2">
        <v>0</v>
      </c>
      <c r="K128" s="2">
        <v>-0.04</v>
      </c>
      <c r="L128" s="2">
        <v>93.9</v>
      </c>
      <c r="M128" s="2">
        <f t="shared" si="23"/>
        <v>31.3</v>
      </c>
      <c r="N128" s="2">
        <f t="shared" si="24"/>
        <v>69.555555555555557</v>
      </c>
      <c r="O128" s="2">
        <v>-0.01</v>
      </c>
      <c r="P128" s="2">
        <v>0.01</v>
      </c>
      <c r="Q128" s="2">
        <v>-0.02</v>
      </c>
      <c r="R128" s="2">
        <v>-0.01</v>
      </c>
      <c r="S128" s="2">
        <v>0</v>
      </c>
      <c r="T128" s="2">
        <v>0</v>
      </c>
      <c r="U128" s="2">
        <v>-0.01</v>
      </c>
      <c r="V128" s="2">
        <v>0.02</v>
      </c>
      <c r="W128" s="2">
        <f t="shared" si="25"/>
        <v>100.82555555555555</v>
      </c>
    </row>
    <row r="129" spans="1:23">
      <c r="A129" t="s">
        <v>15</v>
      </c>
      <c r="B129" t="s">
        <v>667</v>
      </c>
      <c r="C129" t="s">
        <v>647</v>
      </c>
      <c r="D129" s="4" t="s">
        <v>14</v>
      </c>
      <c r="E129" s="3">
        <v>4</v>
      </c>
      <c r="F129" s="2">
        <v>0</v>
      </c>
      <c r="G129" s="2">
        <v>0</v>
      </c>
      <c r="H129" s="2">
        <v>0.01</v>
      </c>
      <c r="I129" s="2">
        <v>0.06</v>
      </c>
      <c r="J129" s="2">
        <v>0</v>
      </c>
      <c r="K129" s="2">
        <v>-0.03</v>
      </c>
      <c r="L129" s="2">
        <v>93.65</v>
      </c>
      <c r="M129" s="2">
        <f t="shared" si="23"/>
        <v>31.216666666666669</v>
      </c>
      <c r="N129" s="2">
        <f t="shared" si="24"/>
        <v>69.370370370370381</v>
      </c>
      <c r="O129" s="2">
        <v>0</v>
      </c>
      <c r="P129" s="2">
        <v>0.02</v>
      </c>
      <c r="Q129" s="2">
        <v>-0.01</v>
      </c>
      <c r="R129" s="2">
        <v>-0.01</v>
      </c>
      <c r="S129" s="2">
        <v>0</v>
      </c>
      <c r="T129" s="2">
        <v>0.01</v>
      </c>
      <c r="U129" s="2">
        <v>-0.01</v>
      </c>
      <c r="V129" s="2">
        <v>-0.01</v>
      </c>
      <c r="W129" s="2">
        <f t="shared" si="25"/>
        <v>100.61703703703711</v>
      </c>
    </row>
    <row r="130" spans="1:23">
      <c r="A130" t="s">
        <v>15</v>
      </c>
      <c r="B130" t="s">
        <v>667</v>
      </c>
      <c r="C130" t="s">
        <v>647</v>
      </c>
      <c r="D130" s="4" t="s">
        <v>14</v>
      </c>
      <c r="E130" s="3">
        <v>5</v>
      </c>
      <c r="F130" s="2">
        <v>0.01</v>
      </c>
      <c r="G130" s="2">
        <v>-0.01</v>
      </c>
      <c r="H130" s="2">
        <v>0.02</v>
      </c>
      <c r="I130" s="2">
        <v>0.02</v>
      </c>
      <c r="J130" s="2">
        <v>0.01</v>
      </c>
      <c r="K130" s="2">
        <v>-0.04</v>
      </c>
      <c r="L130" s="2">
        <v>93.86</v>
      </c>
      <c r="M130" s="2">
        <f t="shared" si="23"/>
        <v>31.286666666666665</v>
      </c>
      <c r="N130" s="2">
        <f t="shared" si="24"/>
        <v>69.525925925925918</v>
      </c>
      <c r="O130" s="2">
        <v>-0.01</v>
      </c>
      <c r="P130" s="2">
        <v>0.02</v>
      </c>
      <c r="Q130" s="2">
        <v>0</v>
      </c>
      <c r="R130" s="2">
        <v>0</v>
      </c>
      <c r="S130" s="2">
        <v>0.01</v>
      </c>
      <c r="T130" s="2">
        <v>0.02</v>
      </c>
      <c r="U130" s="2">
        <v>0</v>
      </c>
      <c r="V130" s="2">
        <v>0</v>
      </c>
      <c r="W130" s="2">
        <f t="shared" si="25"/>
        <v>100.86259259259261</v>
      </c>
    </row>
    <row r="131" spans="1:23">
      <c r="A131" t="s">
        <v>15</v>
      </c>
      <c r="B131" t="s">
        <v>667</v>
      </c>
      <c r="C131" t="s">
        <v>647</v>
      </c>
      <c r="D131" s="4" t="s">
        <v>14</v>
      </c>
      <c r="E131" s="3">
        <v>6</v>
      </c>
      <c r="F131" s="2">
        <v>0</v>
      </c>
      <c r="G131" s="2">
        <v>-0.01</v>
      </c>
      <c r="H131" s="2">
        <v>0</v>
      </c>
      <c r="I131" s="2">
        <v>0.02</v>
      </c>
      <c r="J131" s="2">
        <v>0</v>
      </c>
      <c r="K131" s="2">
        <v>-0.04</v>
      </c>
      <c r="L131" s="2">
        <v>94.09</v>
      </c>
      <c r="M131" s="2">
        <f t="shared" si="23"/>
        <v>31.363333333333333</v>
      </c>
      <c r="N131" s="2">
        <f t="shared" si="24"/>
        <v>69.696296296296296</v>
      </c>
      <c r="O131" s="2">
        <v>-0.01</v>
      </c>
      <c r="P131" s="2">
        <v>0.02</v>
      </c>
      <c r="Q131" s="2">
        <v>0</v>
      </c>
      <c r="R131" s="2">
        <v>-0.01</v>
      </c>
      <c r="S131" s="2">
        <v>-0.01</v>
      </c>
      <c r="T131" s="2">
        <v>0.01</v>
      </c>
      <c r="U131" s="2">
        <v>0.02</v>
      </c>
      <c r="V131" s="2">
        <v>0.02</v>
      </c>
      <c r="W131" s="2">
        <f t="shared" si="25"/>
        <v>101.06962962962967</v>
      </c>
    </row>
    <row r="132" spans="1:23">
      <c r="A132" t="s">
        <v>15</v>
      </c>
      <c r="B132" t="s">
        <v>667</v>
      </c>
      <c r="C132" t="s">
        <v>647</v>
      </c>
      <c r="D132" s="4" t="s">
        <v>14</v>
      </c>
      <c r="E132" s="3">
        <v>7</v>
      </c>
      <c r="F132" s="2">
        <v>0</v>
      </c>
      <c r="G132" s="2">
        <v>0</v>
      </c>
      <c r="H132" s="2">
        <v>0</v>
      </c>
      <c r="I132" s="2">
        <v>0.03</v>
      </c>
      <c r="J132" s="2">
        <v>0.02</v>
      </c>
      <c r="K132" s="2">
        <v>-0.03</v>
      </c>
      <c r="L132" s="2">
        <v>93.97</v>
      </c>
      <c r="M132" s="2">
        <f t="shared" si="23"/>
        <v>31.323333333333331</v>
      </c>
      <c r="N132" s="2">
        <f t="shared" si="24"/>
        <v>69.607407407407408</v>
      </c>
      <c r="O132" s="2">
        <v>0</v>
      </c>
      <c r="P132" s="2">
        <v>0.02</v>
      </c>
      <c r="Q132" s="2">
        <v>-0.01</v>
      </c>
      <c r="R132" s="2">
        <v>0</v>
      </c>
      <c r="S132" s="2">
        <v>-0.01</v>
      </c>
      <c r="T132" s="2">
        <v>0.01</v>
      </c>
      <c r="U132" s="2">
        <v>0</v>
      </c>
      <c r="V132" s="2">
        <v>0</v>
      </c>
      <c r="W132" s="2">
        <f t="shared" si="25"/>
        <v>100.96074074074076</v>
      </c>
    </row>
    <row r="133" spans="1:23">
      <c r="A133" t="s">
        <v>15</v>
      </c>
      <c r="B133" t="s">
        <v>667</v>
      </c>
      <c r="C133" t="s">
        <v>647</v>
      </c>
      <c r="D133" s="4" t="s">
        <v>14</v>
      </c>
      <c r="E133" s="3">
        <v>8</v>
      </c>
      <c r="F133" s="2">
        <v>0</v>
      </c>
      <c r="G133" s="2">
        <v>-0.01</v>
      </c>
      <c r="H133" s="2">
        <v>0</v>
      </c>
      <c r="I133" s="2">
        <v>0.01</v>
      </c>
      <c r="J133" s="2">
        <v>0.02</v>
      </c>
      <c r="K133" s="2">
        <v>-0.04</v>
      </c>
      <c r="L133" s="2">
        <v>94.13</v>
      </c>
      <c r="M133" s="2">
        <f t="shared" si="23"/>
        <v>31.376666666666662</v>
      </c>
      <c r="N133" s="2">
        <f t="shared" si="24"/>
        <v>69.725925925925921</v>
      </c>
      <c r="O133" s="2">
        <v>0</v>
      </c>
      <c r="P133" s="2">
        <v>0.02</v>
      </c>
      <c r="Q133" s="2">
        <v>0.01</v>
      </c>
      <c r="R133" s="2">
        <v>-0.01</v>
      </c>
      <c r="S133" s="2">
        <v>0</v>
      </c>
      <c r="T133" s="2">
        <v>0.02</v>
      </c>
      <c r="U133" s="2">
        <v>0.04</v>
      </c>
      <c r="V133" s="2">
        <v>0</v>
      </c>
      <c r="W133" s="2">
        <f t="shared" si="25"/>
        <v>101.1625925925926</v>
      </c>
    </row>
    <row r="134" spans="1:23">
      <c r="A134" t="s">
        <v>15</v>
      </c>
      <c r="B134" t="s">
        <v>667</v>
      </c>
      <c r="C134" t="s">
        <v>647</v>
      </c>
      <c r="D134" s="4" t="s">
        <v>14</v>
      </c>
      <c r="E134" s="3">
        <v>9</v>
      </c>
      <c r="F134" s="2">
        <v>0</v>
      </c>
      <c r="G134" s="2">
        <v>0.01</v>
      </c>
      <c r="H134" s="2">
        <v>0.03</v>
      </c>
      <c r="I134" s="2">
        <v>0</v>
      </c>
      <c r="J134" s="2">
        <v>0</v>
      </c>
      <c r="K134" s="2">
        <v>-0.04</v>
      </c>
      <c r="L134" s="2">
        <v>93.61</v>
      </c>
      <c r="M134" s="2">
        <f t="shared" si="23"/>
        <v>31.203333333333337</v>
      </c>
      <c r="N134" s="2">
        <f t="shared" si="24"/>
        <v>69.340740740740742</v>
      </c>
      <c r="O134" s="2">
        <v>0</v>
      </c>
      <c r="P134" s="2">
        <v>0.01</v>
      </c>
      <c r="Q134" s="2">
        <v>0</v>
      </c>
      <c r="R134" s="2">
        <v>-0.02</v>
      </c>
      <c r="S134" s="2">
        <v>0</v>
      </c>
      <c r="T134" s="2">
        <v>0.02</v>
      </c>
      <c r="U134" s="2">
        <v>0</v>
      </c>
      <c r="V134" s="2">
        <v>0.02</v>
      </c>
      <c r="W134" s="2">
        <f t="shared" si="25"/>
        <v>100.57407407407406</v>
      </c>
    </row>
    <row r="135" spans="1:23">
      <c r="A135" t="s">
        <v>15</v>
      </c>
      <c r="B135" t="s">
        <v>667</v>
      </c>
      <c r="C135" t="s">
        <v>647</v>
      </c>
      <c r="D135" s="4" t="s">
        <v>14</v>
      </c>
      <c r="E135" s="3">
        <v>10</v>
      </c>
      <c r="F135" s="2">
        <v>0</v>
      </c>
      <c r="G135" s="2">
        <v>0</v>
      </c>
      <c r="H135" s="2">
        <v>0.03</v>
      </c>
      <c r="I135" s="2">
        <v>0</v>
      </c>
      <c r="J135" s="2">
        <v>0</v>
      </c>
      <c r="K135" s="2">
        <v>-0.04</v>
      </c>
      <c r="L135" s="2">
        <v>93.74</v>
      </c>
      <c r="M135" s="2">
        <f t="shared" si="23"/>
        <v>31.246666666666666</v>
      </c>
      <c r="N135" s="2">
        <f t="shared" si="24"/>
        <v>69.43703703703703</v>
      </c>
      <c r="O135" s="2">
        <v>0</v>
      </c>
      <c r="P135" s="2">
        <v>0.02</v>
      </c>
      <c r="Q135" s="2">
        <v>-0.01</v>
      </c>
      <c r="R135" s="2">
        <v>0</v>
      </c>
      <c r="S135" s="2">
        <v>-0.02</v>
      </c>
      <c r="T135" s="2">
        <v>0</v>
      </c>
      <c r="U135" s="2">
        <v>0.02</v>
      </c>
      <c r="V135" s="2">
        <v>0.01</v>
      </c>
      <c r="W135" s="2">
        <f t="shared" si="25"/>
        <v>100.69370370370369</v>
      </c>
    </row>
    <row r="136" spans="1:23">
      <c r="D136" s="4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A137" t="s">
        <v>13</v>
      </c>
      <c r="B137" t="s">
        <v>669</v>
      </c>
      <c r="C137" t="s">
        <v>647</v>
      </c>
      <c r="D137" s="4" t="s">
        <v>12</v>
      </c>
      <c r="E137" s="3">
        <v>1</v>
      </c>
      <c r="F137" s="2">
        <v>0.18</v>
      </c>
      <c r="G137" s="2">
        <v>1.02</v>
      </c>
      <c r="H137" s="2">
        <v>0.04</v>
      </c>
      <c r="I137" s="2">
        <v>0.4</v>
      </c>
      <c r="J137" s="2">
        <v>0.18</v>
      </c>
      <c r="K137" s="2">
        <v>-0.03</v>
      </c>
      <c r="L137" s="2">
        <v>92.37</v>
      </c>
      <c r="M137" s="2">
        <f t="shared" ref="M137:M168" si="26">L137/(56+16)*1/3*(56+16)</f>
        <v>30.79</v>
      </c>
      <c r="N137" s="2">
        <f t="shared" ref="N137:N168" si="27">L137/(56+16)*2/3*(0.5*(56*2+16*3))</f>
        <v>68.422222222222217</v>
      </c>
      <c r="O137" s="2">
        <v>0.01</v>
      </c>
      <c r="P137" s="2">
        <v>0</v>
      </c>
      <c r="Q137" s="2">
        <v>0</v>
      </c>
      <c r="R137" s="2">
        <v>-0.01</v>
      </c>
      <c r="S137" s="2">
        <v>0</v>
      </c>
      <c r="T137" s="2">
        <v>0.01</v>
      </c>
      <c r="U137" s="2">
        <v>0</v>
      </c>
      <c r="V137" s="2">
        <v>0.31</v>
      </c>
      <c r="W137" s="2">
        <f t="shared" ref="W137:W168" si="28">SUM(F137:V137)-L137</f>
        <v>101.32222222222222</v>
      </c>
    </row>
    <row r="138" spans="1:23">
      <c r="A138" t="s">
        <v>13</v>
      </c>
      <c r="B138" t="s">
        <v>669</v>
      </c>
      <c r="C138" t="s">
        <v>647</v>
      </c>
      <c r="D138" s="4" t="s">
        <v>12</v>
      </c>
      <c r="E138" s="3">
        <v>2</v>
      </c>
      <c r="F138" s="2">
        <v>0.2</v>
      </c>
      <c r="G138" s="2">
        <v>0.56999999999999995</v>
      </c>
      <c r="H138" s="2">
        <v>0.03</v>
      </c>
      <c r="I138" s="2">
        <v>0.24</v>
      </c>
      <c r="J138" s="2">
        <v>0.2</v>
      </c>
      <c r="K138" s="2">
        <v>-0.04</v>
      </c>
      <c r="L138" s="2">
        <v>92.9</v>
      </c>
      <c r="M138" s="2">
        <f t="shared" si="26"/>
        <v>30.966666666666669</v>
      </c>
      <c r="N138" s="2">
        <f t="shared" si="27"/>
        <v>68.814814814814824</v>
      </c>
      <c r="O138" s="2">
        <v>-0.01</v>
      </c>
      <c r="P138" s="2">
        <v>0.01</v>
      </c>
      <c r="Q138" s="2">
        <v>-0.01</v>
      </c>
      <c r="R138" s="2">
        <v>-0.02</v>
      </c>
      <c r="S138" s="2">
        <v>0</v>
      </c>
      <c r="T138" s="2">
        <v>0.01</v>
      </c>
      <c r="U138" s="2">
        <v>0</v>
      </c>
      <c r="V138" s="2">
        <v>0.15</v>
      </c>
      <c r="W138" s="2">
        <f t="shared" si="28"/>
        <v>101.11148148148149</v>
      </c>
    </row>
    <row r="139" spans="1:23">
      <c r="A139" t="s">
        <v>13</v>
      </c>
      <c r="B139" t="s">
        <v>669</v>
      </c>
      <c r="C139" t="s">
        <v>647</v>
      </c>
      <c r="D139" s="4" t="s">
        <v>12</v>
      </c>
      <c r="E139" s="3">
        <v>3</v>
      </c>
      <c r="F139" s="2">
        <v>0.09</v>
      </c>
      <c r="G139" s="2">
        <v>0.39</v>
      </c>
      <c r="H139" s="2">
        <v>0.04</v>
      </c>
      <c r="I139" s="2">
        <v>0.21</v>
      </c>
      <c r="J139" s="2">
        <v>0.2</v>
      </c>
      <c r="K139" s="2">
        <v>-0.05</v>
      </c>
      <c r="L139" s="2">
        <v>92.74</v>
      </c>
      <c r="M139" s="2">
        <f t="shared" si="26"/>
        <v>30.91333333333333</v>
      </c>
      <c r="N139" s="2">
        <f t="shared" si="27"/>
        <v>68.696296296296296</v>
      </c>
      <c r="O139" s="2">
        <v>0</v>
      </c>
      <c r="P139" s="2">
        <v>0</v>
      </c>
      <c r="Q139" s="2">
        <v>0</v>
      </c>
      <c r="R139" s="2">
        <v>-0.01</v>
      </c>
      <c r="S139" s="2">
        <v>0</v>
      </c>
      <c r="T139" s="2">
        <v>0.02</v>
      </c>
      <c r="U139" s="2">
        <v>0.02</v>
      </c>
      <c r="V139" s="2">
        <v>0.14000000000000001</v>
      </c>
      <c r="W139" s="2">
        <f t="shared" si="28"/>
        <v>100.65962962962963</v>
      </c>
    </row>
    <row r="140" spans="1:23">
      <c r="A140" t="s">
        <v>13</v>
      </c>
      <c r="B140" t="s">
        <v>669</v>
      </c>
      <c r="C140" t="s">
        <v>647</v>
      </c>
      <c r="D140" s="4" t="s">
        <v>12</v>
      </c>
      <c r="E140" s="3">
        <v>4</v>
      </c>
      <c r="F140" s="2">
        <v>0.08</v>
      </c>
      <c r="G140" s="2">
        <v>0.28999999999999998</v>
      </c>
      <c r="H140" s="2">
        <v>0.01</v>
      </c>
      <c r="I140" s="2">
        <v>0.28999999999999998</v>
      </c>
      <c r="J140" s="2">
        <v>0.22</v>
      </c>
      <c r="K140" s="2">
        <v>-0.04</v>
      </c>
      <c r="L140" s="2">
        <v>92.94</v>
      </c>
      <c r="M140" s="2">
        <f t="shared" si="26"/>
        <v>30.979999999999997</v>
      </c>
      <c r="N140" s="2">
        <f t="shared" si="27"/>
        <v>68.844444444444434</v>
      </c>
      <c r="O140" s="2">
        <v>-0.02</v>
      </c>
      <c r="P140" s="2">
        <v>-0.01</v>
      </c>
      <c r="Q140" s="2">
        <v>0</v>
      </c>
      <c r="R140" s="2">
        <v>-0.02</v>
      </c>
      <c r="S140" s="2">
        <v>0</v>
      </c>
      <c r="T140" s="2">
        <v>0.02</v>
      </c>
      <c r="U140" s="2">
        <v>-0.01</v>
      </c>
      <c r="V140" s="2">
        <v>0.18</v>
      </c>
      <c r="W140" s="2">
        <f t="shared" si="28"/>
        <v>100.81444444444443</v>
      </c>
    </row>
    <row r="141" spans="1:23">
      <c r="A141" t="s">
        <v>13</v>
      </c>
      <c r="B141" t="s">
        <v>669</v>
      </c>
      <c r="C141" t="s">
        <v>647</v>
      </c>
      <c r="D141" s="4" t="s">
        <v>12</v>
      </c>
      <c r="E141" s="3">
        <v>5</v>
      </c>
      <c r="F141" s="2">
        <v>0.21</v>
      </c>
      <c r="G141" s="2">
        <v>1.02</v>
      </c>
      <c r="H141" s="2">
        <v>0.03</v>
      </c>
      <c r="I141" s="2">
        <v>1.38</v>
      </c>
      <c r="J141" s="2">
        <v>0.2</v>
      </c>
      <c r="K141" s="2">
        <v>-0.06</v>
      </c>
      <c r="L141" s="2">
        <v>90.22</v>
      </c>
      <c r="M141" s="2">
        <f t="shared" si="26"/>
        <v>30.073333333333334</v>
      </c>
      <c r="N141" s="2">
        <f t="shared" si="27"/>
        <v>66.829629629629636</v>
      </c>
      <c r="O141" s="2">
        <v>-0.01</v>
      </c>
      <c r="P141" s="2">
        <v>0</v>
      </c>
      <c r="Q141" s="2">
        <v>0.05</v>
      </c>
      <c r="R141" s="2">
        <v>0</v>
      </c>
      <c r="S141" s="2">
        <v>0</v>
      </c>
      <c r="T141" s="2">
        <v>0</v>
      </c>
      <c r="U141" s="2">
        <v>0</v>
      </c>
      <c r="V141" s="2">
        <v>0.71</v>
      </c>
      <c r="W141" s="2">
        <f t="shared" si="28"/>
        <v>100.43296296296302</v>
      </c>
    </row>
    <row r="142" spans="1:23">
      <c r="A142" t="s">
        <v>13</v>
      </c>
      <c r="B142" t="s">
        <v>669</v>
      </c>
      <c r="C142" t="s">
        <v>647</v>
      </c>
      <c r="D142" s="4" t="s">
        <v>12</v>
      </c>
      <c r="E142" s="3">
        <v>6</v>
      </c>
      <c r="F142" s="2">
        <v>7.0000000000000007E-2</v>
      </c>
      <c r="G142" s="2">
        <v>0.32</v>
      </c>
      <c r="H142" s="2">
        <v>0.02</v>
      </c>
      <c r="I142" s="2">
        <v>0.45</v>
      </c>
      <c r="J142" s="2">
        <v>0.21</v>
      </c>
      <c r="K142" s="2">
        <v>-0.04</v>
      </c>
      <c r="L142" s="2">
        <v>92.49</v>
      </c>
      <c r="M142" s="2">
        <f t="shared" si="26"/>
        <v>30.829999999999995</v>
      </c>
      <c r="N142" s="2">
        <f t="shared" si="27"/>
        <v>68.511111111111106</v>
      </c>
      <c r="O142" s="2">
        <v>0</v>
      </c>
      <c r="P142" s="2">
        <v>0.02</v>
      </c>
      <c r="Q142" s="2">
        <v>-0.01</v>
      </c>
      <c r="R142" s="2">
        <v>-0.01</v>
      </c>
      <c r="S142" s="2">
        <v>0.02</v>
      </c>
      <c r="T142" s="2">
        <v>0.02</v>
      </c>
      <c r="U142" s="2">
        <v>-0.02</v>
      </c>
      <c r="V142" s="2">
        <v>0.21</v>
      </c>
      <c r="W142" s="2">
        <f t="shared" si="28"/>
        <v>100.60111111111114</v>
      </c>
    </row>
    <row r="143" spans="1:23">
      <c r="A143" t="s">
        <v>13</v>
      </c>
      <c r="B143" t="s">
        <v>669</v>
      </c>
      <c r="C143" t="s">
        <v>647</v>
      </c>
      <c r="D143" s="4" t="s">
        <v>12</v>
      </c>
      <c r="E143" s="3">
        <v>7</v>
      </c>
      <c r="F143" s="2">
        <v>0.18</v>
      </c>
      <c r="G143" s="2">
        <v>6.58</v>
      </c>
      <c r="H143" s="2">
        <v>0.27</v>
      </c>
      <c r="I143" s="2">
        <v>0.12</v>
      </c>
      <c r="J143" s="2">
        <v>0.21</v>
      </c>
      <c r="K143" s="2">
        <v>-0.04</v>
      </c>
      <c r="L143" s="2">
        <v>91.16</v>
      </c>
      <c r="M143" s="2">
        <f t="shared" si="26"/>
        <v>30.386666666666663</v>
      </c>
      <c r="N143" s="2">
        <f t="shared" si="27"/>
        <v>67.525925925925918</v>
      </c>
      <c r="O143" s="2">
        <v>-0.03</v>
      </c>
      <c r="P143" s="2">
        <v>0</v>
      </c>
      <c r="Q143" s="2">
        <v>-0.02</v>
      </c>
      <c r="R143" s="2">
        <v>-0.05</v>
      </c>
      <c r="S143" s="2">
        <v>0.04</v>
      </c>
      <c r="T143" s="2">
        <v>0.05</v>
      </c>
      <c r="U143" s="2">
        <v>-0.01</v>
      </c>
      <c r="V143" s="2">
        <v>0.13</v>
      </c>
      <c r="W143" s="2">
        <f t="shared" si="28"/>
        <v>105.34259259259255</v>
      </c>
    </row>
    <row r="144" spans="1:23">
      <c r="A144" t="s">
        <v>13</v>
      </c>
      <c r="B144" t="s">
        <v>669</v>
      </c>
      <c r="C144" t="s">
        <v>647</v>
      </c>
      <c r="D144" s="4" t="s">
        <v>12</v>
      </c>
      <c r="E144" s="3">
        <v>8</v>
      </c>
      <c r="F144" s="2">
        <v>7.0000000000000007E-2</v>
      </c>
      <c r="G144" s="2">
        <v>0.28999999999999998</v>
      </c>
      <c r="H144" s="2">
        <v>0.01</v>
      </c>
      <c r="I144" s="2">
        <v>0.11</v>
      </c>
      <c r="J144" s="2">
        <v>0.21</v>
      </c>
      <c r="K144" s="2">
        <v>-0.04</v>
      </c>
      <c r="L144" s="2">
        <v>92.91</v>
      </c>
      <c r="M144" s="2">
        <f t="shared" si="26"/>
        <v>30.97</v>
      </c>
      <c r="N144" s="2">
        <f t="shared" si="27"/>
        <v>68.822222222222223</v>
      </c>
      <c r="O144" s="2">
        <v>-0.01</v>
      </c>
      <c r="P144" s="2">
        <v>0.01</v>
      </c>
      <c r="Q144" s="2">
        <v>0.01</v>
      </c>
      <c r="R144" s="2">
        <v>-0.03</v>
      </c>
      <c r="S144" s="2">
        <v>0.01</v>
      </c>
      <c r="T144" s="2">
        <v>0.02</v>
      </c>
      <c r="U144" s="2">
        <v>0</v>
      </c>
      <c r="V144" s="2">
        <v>0.12</v>
      </c>
      <c r="W144" s="2">
        <f t="shared" si="28"/>
        <v>100.57222222222222</v>
      </c>
    </row>
    <row r="145" spans="1:23">
      <c r="A145" t="s">
        <v>13</v>
      </c>
      <c r="B145" t="s">
        <v>669</v>
      </c>
      <c r="C145" t="s">
        <v>647</v>
      </c>
      <c r="D145" s="4" t="s">
        <v>12</v>
      </c>
      <c r="E145" s="3">
        <v>9</v>
      </c>
      <c r="F145" s="2">
        <v>0.1</v>
      </c>
      <c r="G145" s="2">
        <v>0.43</v>
      </c>
      <c r="H145" s="2">
        <v>0.03</v>
      </c>
      <c r="I145" s="2">
        <v>0.22</v>
      </c>
      <c r="J145" s="2">
        <v>0.21</v>
      </c>
      <c r="K145" s="2">
        <v>-0.05</v>
      </c>
      <c r="L145" s="2">
        <v>93.02</v>
      </c>
      <c r="M145" s="2">
        <f t="shared" si="26"/>
        <v>31.006666666666664</v>
      </c>
      <c r="N145" s="2">
        <f t="shared" si="27"/>
        <v>68.903703703703698</v>
      </c>
      <c r="O145" s="2">
        <v>-0.01</v>
      </c>
      <c r="P145" s="2">
        <v>0.02</v>
      </c>
      <c r="Q145" s="2">
        <v>0</v>
      </c>
      <c r="R145" s="2">
        <v>0</v>
      </c>
      <c r="S145" s="2">
        <v>0</v>
      </c>
      <c r="T145" s="2">
        <v>0.01</v>
      </c>
      <c r="U145" s="2">
        <v>0</v>
      </c>
      <c r="V145" s="2">
        <v>0.16</v>
      </c>
      <c r="W145" s="2">
        <f t="shared" si="28"/>
        <v>101.03037037037036</v>
      </c>
    </row>
    <row r="146" spans="1:23">
      <c r="A146" t="s">
        <v>13</v>
      </c>
      <c r="B146" t="s">
        <v>669</v>
      </c>
      <c r="C146" t="s">
        <v>647</v>
      </c>
      <c r="D146" s="4" t="s">
        <v>12</v>
      </c>
      <c r="E146" s="3">
        <v>10</v>
      </c>
      <c r="F146" s="2">
        <v>0.19</v>
      </c>
      <c r="G146" s="2">
        <v>1.35</v>
      </c>
      <c r="H146" s="2">
        <v>0.02</v>
      </c>
      <c r="I146" s="2">
        <v>1.35</v>
      </c>
      <c r="J146" s="2">
        <v>0.18</v>
      </c>
      <c r="K146" s="2">
        <v>-0.04</v>
      </c>
      <c r="L146" s="2">
        <v>89.47</v>
      </c>
      <c r="M146" s="2">
        <f t="shared" si="26"/>
        <v>29.823333333333331</v>
      </c>
      <c r="N146" s="2">
        <f t="shared" si="27"/>
        <v>66.274074074074065</v>
      </c>
      <c r="O146" s="2">
        <v>-0.01</v>
      </c>
      <c r="P146" s="2">
        <v>0</v>
      </c>
      <c r="Q146" s="2">
        <v>0.13</v>
      </c>
      <c r="R146" s="2">
        <v>-0.01</v>
      </c>
      <c r="S146" s="2">
        <v>-0.01</v>
      </c>
      <c r="T146" s="2">
        <v>0.03</v>
      </c>
      <c r="U146" s="2">
        <v>-0.01</v>
      </c>
      <c r="V146" s="2">
        <v>0.94</v>
      </c>
      <c r="W146" s="2">
        <f t="shared" si="28"/>
        <v>100.20740740740743</v>
      </c>
    </row>
    <row r="147" spans="1:23">
      <c r="A147" t="s">
        <v>13</v>
      </c>
      <c r="B147" t="s">
        <v>669</v>
      </c>
      <c r="C147" t="s">
        <v>647</v>
      </c>
      <c r="D147" s="4" t="s">
        <v>12</v>
      </c>
      <c r="E147" s="3">
        <v>11</v>
      </c>
      <c r="F147" s="2">
        <v>0.12</v>
      </c>
      <c r="G147" s="2">
        <v>0.57999999999999996</v>
      </c>
      <c r="H147" s="2">
        <v>0.04</v>
      </c>
      <c r="I147" s="2">
        <v>0.28999999999999998</v>
      </c>
      <c r="J147" s="2">
        <v>0.18</v>
      </c>
      <c r="K147" s="2">
        <v>-0.04</v>
      </c>
      <c r="L147" s="2">
        <v>92.48</v>
      </c>
      <c r="M147" s="2">
        <f t="shared" si="26"/>
        <v>30.826666666666668</v>
      </c>
      <c r="N147" s="2">
        <f t="shared" si="27"/>
        <v>68.503703703703707</v>
      </c>
      <c r="O147" s="2">
        <v>-0.02</v>
      </c>
      <c r="P147" s="2">
        <v>0</v>
      </c>
      <c r="Q147" s="2">
        <v>0.02</v>
      </c>
      <c r="R147" s="2">
        <v>-0.01</v>
      </c>
      <c r="S147" s="2">
        <v>-0.01</v>
      </c>
      <c r="T147" s="2">
        <v>0.03</v>
      </c>
      <c r="U147" s="2">
        <v>-0.01</v>
      </c>
      <c r="V147" s="2">
        <v>0.23</v>
      </c>
      <c r="W147" s="2">
        <f t="shared" si="28"/>
        <v>100.73037037037041</v>
      </c>
    </row>
    <row r="148" spans="1:23">
      <c r="A148" t="s">
        <v>13</v>
      </c>
      <c r="B148" t="s">
        <v>669</v>
      </c>
      <c r="C148" t="s">
        <v>647</v>
      </c>
      <c r="D148" s="4" t="s">
        <v>12</v>
      </c>
      <c r="E148" s="3">
        <v>12</v>
      </c>
      <c r="F148" s="2">
        <v>0.65</v>
      </c>
      <c r="G148" s="2">
        <v>2.0099999999999998</v>
      </c>
      <c r="H148" s="2">
        <v>0.02</v>
      </c>
      <c r="I148" s="2">
        <v>6.39</v>
      </c>
      <c r="J148" s="2">
        <v>0.16</v>
      </c>
      <c r="K148" s="2">
        <v>-0.04</v>
      </c>
      <c r="L148" s="2">
        <v>80.540000000000006</v>
      </c>
      <c r="M148" s="2">
        <f t="shared" si="26"/>
        <v>26.846666666666671</v>
      </c>
      <c r="N148" s="2">
        <f t="shared" si="27"/>
        <v>59.659259259259265</v>
      </c>
      <c r="O148" s="2">
        <v>0</v>
      </c>
      <c r="P148" s="2">
        <v>0.01</v>
      </c>
      <c r="Q148" s="2">
        <v>0.18</v>
      </c>
      <c r="R148" s="2">
        <v>0.02</v>
      </c>
      <c r="S148" s="2">
        <v>0</v>
      </c>
      <c r="T148" s="2">
        <v>0.02</v>
      </c>
      <c r="U148" s="2">
        <v>0.01</v>
      </c>
      <c r="V148" s="2">
        <v>2.81</v>
      </c>
      <c r="W148" s="2">
        <f t="shared" si="28"/>
        <v>98.74592592592596</v>
      </c>
    </row>
    <row r="149" spans="1:23">
      <c r="A149" t="s">
        <v>13</v>
      </c>
      <c r="B149" t="s">
        <v>669</v>
      </c>
      <c r="C149" t="s">
        <v>647</v>
      </c>
      <c r="D149" s="4" t="s">
        <v>12</v>
      </c>
      <c r="E149" s="3">
        <v>13</v>
      </c>
      <c r="F149" s="2">
        <v>0.06</v>
      </c>
      <c r="G149" s="2">
        <v>0.28999999999999998</v>
      </c>
      <c r="H149" s="2">
        <v>0.03</v>
      </c>
      <c r="I149" s="2">
        <v>0.1</v>
      </c>
      <c r="J149" s="2">
        <v>0.19</v>
      </c>
      <c r="K149" s="2">
        <v>-0.04</v>
      </c>
      <c r="L149" s="2">
        <v>92.68</v>
      </c>
      <c r="M149" s="2">
        <f t="shared" si="26"/>
        <v>30.893333333333334</v>
      </c>
      <c r="N149" s="2">
        <f t="shared" si="27"/>
        <v>68.651851851851859</v>
      </c>
      <c r="O149" s="2">
        <v>-0.01</v>
      </c>
      <c r="P149" s="2">
        <v>0</v>
      </c>
      <c r="Q149" s="2">
        <v>0</v>
      </c>
      <c r="R149" s="2">
        <v>0</v>
      </c>
      <c r="S149" s="2">
        <v>0.01</v>
      </c>
      <c r="T149" s="2">
        <v>0</v>
      </c>
      <c r="U149" s="2">
        <v>0</v>
      </c>
      <c r="V149" s="2">
        <v>0.16</v>
      </c>
      <c r="W149" s="2">
        <f t="shared" si="28"/>
        <v>100.33518518518517</v>
      </c>
    </row>
    <row r="150" spans="1:23">
      <c r="A150" t="s">
        <v>13</v>
      </c>
      <c r="B150" t="s">
        <v>669</v>
      </c>
      <c r="C150" t="s">
        <v>647</v>
      </c>
      <c r="D150" s="4" t="s">
        <v>12</v>
      </c>
      <c r="E150" s="3">
        <v>14</v>
      </c>
      <c r="F150" s="2">
        <v>7.0000000000000007E-2</v>
      </c>
      <c r="G150" s="2">
        <v>0.3</v>
      </c>
      <c r="H150" s="2">
        <v>0.01</v>
      </c>
      <c r="I150" s="2">
        <v>0.09</v>
      </c>
      <c r="J150" s="2">
        <v>0.18</v>
      </c>
      <c r="K150" s="2">
        <v>-0.03</v>
      </c>
      <c r="L150" s="2">
        <v>92.57</v>
      </c>
      <c r="M150" s="2">
        <f t="shared" si="26"/>
        <v>30.856666666666662</v>
      </c>
      <c r="N150" s="2">
        <f t="shared" si="27"/>
        <v>68.570370370370355</v>
      </c>
      <c r="O150" s="2">
        <v>0</v>
      </c>
      <c r="P150" s="2">
        <v>0.01</v>
      </c>
      <c r="Q150" s="2">
        <v>0</v>
      </c>
      <c r="R150" s="2">
        <v>0.01</v>
      </c>
      <c r="S150" s="2">
        <v>-0.01</v>
      </c>
      <c r="T150" s="2">
        <v>0</v>
      </c>
      <c r="U150" s="2">
        <v>-0.01</v>
      </c>
      <c r="V150" s="2">
        <v>0.16</v>
      </c>
      <c r="W150" s="2">
        <f t="shared" si="28"/>
        <v>100.207037037037</v>
      </c>
    </row>
    <row r="151" spans="1:23">
      <c r="A151" t="s">
        <v>13</v>
      </c>
      <c r="B151" t="s">
        <v>669</v>
      </c>
      <c r="C151" t="s">
        <v>647</v>
      </c>
      <c r="D151" s="4" t="s">
        <v>12</v>
      </c>
      <c r="E151" s="3">
        <v>15</v>
      </c>
      <c r="F151" s="2">
        <v>0.41</v>
      </c>
      <c r="G151" s="2">
        <v>1.79</v>
      </c>
      <c r="H151" s="2">
        <v>0.01</v>
      </c>
      <c r="I151" s="2">
        <v>3.27</v>
      </c>
      <c r="J151" s="2">
        <v>0.17</v>
      </c>
      <c r="K151" s="2">
        <v>-0.03</v>
      </c>
      <c r="L151" s="2">
        <v>85.85</v>
      </c>
      <c r="M151" s="2">
        <f t="shared" si="26"/>
        <v>28.616666666666664</v>
      </c>
      <c r="N151" s="2">
        <f t="shared" si="27"/>
        <v>63.592592592592581</v>
      </c>
      <c r="O151" s="2">
        <v>0</v>
      </c>
      <c r="P151" s="2">
        <v>0</v>
      </c>
      <c r="Q151" s="2">
        <v>0.12</v>
      </c>
      <c r="R151" s="2">
        <v>-0.01</v>
      </c>
      <c r="S151" s="2">
        <v>0</v>
      </c>
      <c r="T151" s="2">
        <v>0.01</v>
      </c>
      <c r="U151" s="2">
        <v>-0.01</v>
      </c>
      <c r="V151" s="2">
        <v>1.8</v>
      </c>
      <c r="W151" s="2">
        <f t="shared" si="28"/>
        <v>99.739259259259285</v>
      </c>
    </row>
    <row r="152" spans="1:23">
      <c r="A152" t="s">
        <v>13</v>
      </c>
      <c r="B152" t="s">
        <v>669</v>
      </c>
      <c r="C152" t="s">
        <v>647</v>
      </c>
      <c r="D152" s="4" t="s">
        <v>12</v>
      </c>
      <c r="E152" s="3">
        <v>16</v>
      </c>
      <c r="F152" s="2">
        <v>0.06</v>
      </c>
      <c r="G152" s="2">
        <v>0.28999999999999998</v>
      </c>
      <c r="H152" s="2">
        <v>0.01</v>
      </c>
      <c r="I152" s="2">
        <v>0.09</v>
      </c>
      <c r="J152" s="2">
        <v>0.18</v>
      </c>
      <c r="K152" s="2">
        <v>-0.05</v>
      </c>
      <c r="L152" s="2">
        <v>92.75</v>
      </c>
      <c r="M152" s="2">
        <f t="shared" si="26"/>
        <v>30.916666666666664</v>
      </c>
      <c r="N152" s="2">
        <f t="shared" si="27"/>
        <v>68.703703703703695</v>
      </c>
      <c r="O152" s="2">
        <v>0.01</v>
      </c>
      <c r="P152" s="2">
        <v>0.01</v>
      </c>
      <c r="Q152" s="2">
        <v>0</v>
      </c>
      <c r="R152" s="2">
        <v>-0.01</v>
      </c>
      <c r="S152" s="2">
        <v>0</v>
      </c>
      <c r="T152" s="2">
        <v>0.02</v>
      </c>
      <c r="U152" s="2">
        <v>0</v>
      </c>
      <c r="V152" s="2">
        <v>0.12</v>
      </c>
      <c r="W152" s="2">
        <f t="shared" si="28"/>
        <v>100.35037037037037</v>
      </c>
    </row>
    <row r="153" spans="1:23">
      <c r="A153" t="s">
        <v>19</v>
      </c>
      <c r="B153" t="s">
        <v>669</v>
      </c>
      <c r="C153" t="s">
        <v>647</v>
      </c>
      <c r="D153" s="4" t="s">
        <v>8</v>
      </c>
      <c r="E153" s="3">
        <v>1</v>
      </c>
      <c r="F153" s="2">
        <v>0.23</v>
      </c>
      <c r="G153" s="2">
        <v>0.68</v>
      </c>
      <c r="H153" s="2">
        <v>0.21</v>
      </c>
      <c r="I153" s="2">
        <v>1.08</v>
      </c>
      <c r="J153" s="2">
        <v>0.31</v>
      </c>
      <c r="K153" s="2">
        <v>-0.03</v>
      </c>
      <c r="L153" s="2">
        <v>90.81</v>
      </c>
      <c r="M153" s="2">
        <f t="shared" si="26"/>
        <v>30.27</v>
      </c>
      <c r="N153" s="2">
        <f t="shared" si="27"/>
        <v>67.266666666666666</v>
      </c>
      <c r="O153" s="2">
        <v>0</v>
      </c>
      <c r="P153" s="2">
        <v>0</v>
      </c>
      <c r="Q153" s="2">
        <v>0</v>
      </c>
      <c r="R153" s="2">
        <v>0</v>
      </c>
      <c r="S153" s="2">
        <v>-0.01</v>
      </c>
      <c r="T153" s="2">
        <v>0.01</v>
      </c>
      <c r="U153" s="2">
        <v>-0.01</v>
      </c>
      <c r="V153" s="2">
        <v>0.32</v>
      </c>
      <c r="W153" s="2">
        <f t="shared" si="28"/>
        <v>100.32666666666665</v>
      </c>
    </row>
    <row r="154" spans="1:23">
      <c r="A154" t="s">
        <v>19</v>
      </c>
      <c r="B154" t="s">
        <v>669</v>
      </c>
      <c r="C154" t="s">
        <v>647</v>
      </c>
      <c r="D154" s="4" t="s">
        <v>8</v>
      </c>
      <c r="E154" s="3">
        <v>2</v>
      </c>
      <c r="F154" s="2">
        <v>0.35</v>
      </c>
      <c r="G154" s="2">
        <v>0.73</v>
      </c>
      <c r="H154" s="2">
        <v>0.02</v>
      </c>
      <c r="I154" s="2">
        <v>0.43</v>
      </c>
      <c r="J154" s="2">
        <v>0.3</v>
      </c>
      <c r="K154" s="2">
        <v>-0.05</v>
      </c>
      <c r="L154" s="2">
        <v>91.72</v>
      </c>
      <c r="M154" s="2">
        <f t="shared" si="26"/>
        <v>30.573333333333334</v>
      </c>
      <c r="N154" s="2">
        <f t="shared" si="27"/>
        <v>67.940740740740736</v>
      </c>
      <c r="O154" s="2">
        <v>0</v>
      </c>
      <c r="P154" s="2">
        <v>0.01</v>
      </c>
      <c r="Q154" s="2">
        <v>0.01</v>
      </c>
      <c r="R154" s="2">
        <v>-0.02</v>
      </c>
      <c r="S154" s="2">
        <v>0</v>
      </c>
      <c r="T154" s="2">
        <v>0.01</v>
      </c>
      <c r="U154" s="2">
        <v>-0.01</v>
      </c>
      <c r="V154" s="2">
        <v>0.12</v>
      </c>
      <c r="W154" s="2">
        <f t="shared" si="28"/>
        <v>100.41407407407405</v>
      </c>
    </row>
    <row r="155" spans="1:23">
      <c r="A155" t="s">
        <v>19</v>
      </c>
      <c r="B155" t="s">
        <v>669</v>
      </c>
      <c r="C155" t="s">
        <v>647</v>
      </c>
      <c r="D155" s="4" t="s">
        <v>8</v>
      </c>
      <c r="E155" s="3">
        <v>3</v>
      </c>
      <c r="F155" s="2">
        <v>0.56999999999999995</v>
      </c>
      <c r="G155" s="2">
        <v>0.57999999999999996</v>
      </c>
      <c r="H155" s="2">
        <v>0.47</v>
      </c>
      <c r="I155" s="2">
        <v>0.35</v>
      </c>
      <c r="J155" s="2">
        <v>0.28000000000000003</v>
      </c>
      <c r="K155" s="2">
        <v>-0.04</v>
      </c>
      <c r="L155" s="2">
        <v>91.21</v>
      </c>
      <c r="M155" s="2">
        <f t="shared" si="26"/>
        <v>30.403333333333332</v>
      </c>
      <c r="N155" s="2">
        <f t="shared" si="27"/>
        <v>67.562962962962956</v>
      </c>
      <c r="O155" s="2">
        <v>-0.01</v>
      </c>
      <c r="P155" s="2">
        <v>0.02</v>
      </c>
      <c r="Q155" s="2">
        <v>0.01</v>
      </c>
      <c r="R155" s="2">
        <v>0.01</v>
      </c>
      <c r="S155" s="2">
        <v>0.01</v>
      </c>
      <c r="T155" s="2">
        <v>0.01</v>
      </c>
      <c r="U155" s="2">
        <v>0</v>
      </c>
      <c r="V155" s="2">
        <v>0.11</v>
      </c>
      <c r="W155" s="2">
        <f t="shared" si="28"/>
        <v>100.33629629629628</v>
      </c>
    </row>
    <row r="156" spans="1:23">
      <c r="A156" t="s">
        <v>19</v>
      </c>
      <c r="B156" t="s">
        <v>669</v>
      </c>
      <c r="C156" t="s">
        <v>647</v>
      </c>
      <c r="D156" s="4" t="s">
        <v>8</v>
      </c>
      <c r="E156" s="3">
        <v>4</v>
      </c>
      <c r="F156" s="2">
        <v>0.34</v>
      </c>
      <c r="G156" s="2">
        <v>0.82</v>
      </c>
      <c r="H156" s="2">
        <v>0.03</v>
      </c>
      <c r="I156" s="2">
        <v>0.48</v>
      </c>
      <c r="J156" s="2">
        <v>0.28999999999999998</v>
      </c>
      <c r="K156" s="2">
        <v>-0.04</v>
      </c>
      <c r="L156" s="2">
        <v>91.52</v>
      </c>
      <c r="M156" s="2">
        <f t="shared" si="26"/>
        <v>30.506666666666668</v>
      </c>
      <c r="N156" s="2">
        <f t="shared" si="27"/>
        <v>67.792592592592598</v>
      </c>
      <c r="O156" s="2">
        <v>0.01</v>
      </c>
      <c r="P156" s="2">
        <v>0.01</v>
      </c>
      <c r="Q156" s="2">
        <v>0.02</v>
      </c>
      <c r="R156" s="2">
        <v>0</v>
      </c>
      <c r="S156" s="2">
        <v>0.01</v>
      </c>
      <c r="T156" s="2">
        <v>0.01</v>
      </c>
      <c r="U156" s="2">
        <v>0</v>
      </c>
      <c r="V156" s="2">
        <v>0.18</v>
      </c>
      <c r="W156" s="2">
        <f t="shared" si="28"/>
        <v>100.45925925925924</v>
      </c>
    </row>
    <row r="157" spans="1:23">
      <c r="A157" t="s">
        <v>19</v>
      </c>
      <c r="B157" t="s">
        <v>669</v>
      </c>
      <c r="C157" t="s">
        <v>647</v>
      </c>
      <c r="D157" s="4" t="s">
        <v>8</v>
      </c>
      <c r="E157" s="3">
        <v>5</v>
      </c>
      <c r="F157" s="2">
        <v>0.1</v>
      </c>
      <c r="G157" s="2">
        <v>0.52</v>
      </c>
      <c r="H157" s="2">
        <v>0.04</v>
      </c>
      <c r="I157" s="2">
        <v>0.44</v>
      </c>
      <c r="J157" s="2">
        <v>0.28999999999999998</v>
      </c>
      <c r="K157" s="2">
        <v>-0.03</v>
      </c>
      <c r="L157" s="2">
        <v>92.12</v>
      </c>
      <c r="M157" s="2">
        <f t="shared" si="26"/>
        <v>30.706666666666671</v>
      </c>
      <c r="N157" s="2">
        <f t="shared" si="27"/>
        <v>68.237037037037041</v>
      </c>
      <c r="O157" s="2">
        <v>0</v>
      </c>
      <c r="P157" s="2">
        <v>0.01</v>
      </c>
      <c r="Q157" s="2">
        <v>-0.03</v>
      </c>
      <c r="R157" s="2">
        <v>0.02</v>
      </c>
      <c r="S157" s="2">
        <v>0.01</v>
      </c>
      <c r="T157" s="2">
        <v>0.02</v>
      </c>
      <c r="U157" s="2">
        <v>0</v>
      </c>
      <c r="V157" s="2">
        <v>0.16</v>
      </c>
      <c r="W157" s="2">
        <f t="shared" si="28"/>
        <v>100.49370370370372</v>
      </c>
    </row>
    <row r="158" spans="1:23">
      <c r="A158" t="s">
        <v>19</v>
      </c>
      <c r="B158" t="s">
        <v>669</v>
      </c>
      <c r="C158" t="s">
        <v>647</v>
      </c>
      <c r="D158" s="4" t="s">
        <v>8</v>
      </c>
      <c r="E158" s="3">
        <v>6</v>
      </c>
      <c r="F158" s="2">
        <v>0.13</v>
      </c>
      <c r="G158" s="2">
        <v>0.48</v>
      </c>
      <c r="H158" s="2">
        <v>0.24</v>
      </c>
      <c r="I158" s="2">
        <v>0.9</v>
      </c>
      <c r="J158" s="2">
        <v>0.28999999999999998</v>
      </c>
      <c r="K158" s="2">
        <v>-0.03</v>
      </c>
      <c r="L158" s="2">
        <v>91.35</v>
      </c>
      <c r="M158" s="2">
        <f t="shared" si="26"/>
        <v>30.449999999999996</v>
      </c>
      <c r="N158" s="2">
        <f t="shared" si="27"/>
        <v>67.666666666666657</v>
      </c>
      <c r="O158" s="2">
        <v>0</v>
      </c>
      <c r="P158" s="2">
        <v>0.01</v>
      </c>
      <c r="Q158" s="2">
        <v>0.01</v>
      </c>
      <c r="R158" s="2">
        <v>-0.02</v>
      </c>
      <c r="S158" s="2">
        <v>-0.02</v>
      </c>
      <c r="T158" s="2">
        <v>0.01</v>
      </c>
      <c r="U158" s="2">
        <v>0.01</v>
      </c>
      <c r="V158" s="2">
        <v>0.34</v>
      </c>
      <c r="W158" s="2">
        <f t="shared" si="28"/>
        <v>100.46666666666661</v>
      </c>
    </row>
    <row r="159" spans="1:23">
      <c r="A159" t="s">
        <v>19</v>
      </c>
      <c r="B159" t="s">
        <v>669</v>
      </c>
      <c r="C159" t="s">
        <v>647</v>
      </c>
      <c r="D159" s="4" t="s">
        <v>8</v>
      </c>
      <c r="E159" s="3">
        <v>7</v>
      </c>
      <c r="F159" s="2">
        <v>0.63</v>
      </c>
      <c r="G159" s="2">
        <v>1.1200000000000001</v>
      </c>
      <c r="H159" s="2">
        <v>0.05</v>
      </c>
      <c r="I159" s="2">
        <v>1.08</v>
      </c>
      <c r="J159" s="2">
        <v>0.31</v>
      </c>
      <c r="K159" s="2">
        <v>-0.04</v>
      </c>
      <c r="L159" s="2">
        <v>89.93</v>
      </c>
      <c r="M159" s="2">
        <f t="shared" si="26"/>
        <v>29.976666666666667</v>
      </c>
      <c r="N159" s="2">
        <f t="shared" si="27"/>
        <v>66.614814814814821</v>
      </c>
      <c r="O159" s="2">
        <v>0</v>
      </c>
      <c r="P159" s="2">
        <v>0</v>
      </c>
      <c r="Q159" s="2">
        <v>0.02</v>
      </c>
      <c r="R159" s="2">
        <v>0</v>
      </c>
      <c r="S159" s="2">
        <v>0.01</v>
      </c>
      <c r="T159" s="2">
        <v>0.02</v>
      </c>
      <c r="U159" s="2">
        <v>0</v>
      </c>
      <c r="V159" s="2">
        <v>0.23</v>
      </c>
      <c r="W159" s="2">
        <f t="shared" si="28"/>
        <v>100.02148148148149</v>
      </c>
    </row>
    <row r="160" spans="1:23">
      <c r="A160" t="s">
        <v>19</v>
      </c>
      <c r="B160" t="s">
        <v>669</v>
      </c>
      <c r="C160" t="s">
        <v>647</v>
      </c>
      <c r="D160" s="4" t="s">
        <v>8</v>
      </c>
      <c r="E160" s="3">
        <v>8</v>
      </c>
      <c r="F160" s="2">
        <v>0.44</v>
      </c>
      <c r="G160" s="2">
        <v>0.46</v>
      </c>
      <c r="H160" s="2">
        <v>0.24</v>
      </c>
      <c r="I160" s="2">
        <v>1.34</v>
      </c>
      <c r="J160" s="2">
        <v>0.28000000000000003</v>
      </c>
      <c r="K160" s="2">
        <v>-0.03</v>
      </c>
      <c r="L160" s="2">
        <v>90.51</v>
      </c>
      <c r="M160" s="2">
        <f t="shared" si="26"/>
        <v>30.17</v>
      </c>
      <c r="N160" s="2">
        <f t="shared" si="27"/>
        <v>67.044444444444451</v>
      </c>
      <c r="O160" s="2">
        <v>-0.01</v>
      </c>
      <c r="P160" s="2">
        <v>0</v>
      </c>
      <c r="Q160" s="2">
        <v>0</v>
      </c>
      <c r="R160" s="2">
        <v>-0.01</v>
      </c>
      <c r="S160" s="2">
        <v>-0.01</v>
      </c>
      <c r="T160" s="2">
        <v>0.01</v>
      </c>
      <c r="U160" s="2">
        <v>0.01</v>
      </c>
      <c r="V160" s="2">
        <v>0.28000000000000003</v>
      </c>
      <c r="W160" s="2">
        <f t="shared" si="28"/>
        <v>100.21444444444445</v>
      </c>
    </row>
    <row r="161" spans="1:23">
      <c r="A161" t="s">
        <v>19</v>
      </c>
      <c r="B161" t="s">
        <v>669</v>
      </c>
      <c r="C161" t="s">
        <v>647</v>
      </c>
      <c r="D161" s="4" t="s">
        <v>8</v>
      </c>
      <c r="E161" s="3">
        <v>9</v>
      </c>
      <c r="F161" s="2">
        <v>0.56000000000000005</v>
      </c>
      <c r="G161" s="2">
        <v>1.1100000000000001</v>
      </c>
      <c r="H161" s="2">
        <v>0.02</v>
      </c>
      <c r="I161" s="2">
        <v>0.75</v>
      </c>
      <c r="J161" s="2">
        <v>0.28999999999999998</v>
      </c>
      <c r="K161" s="2">
        <v>-0.03</v>
      </c>
      <c r="L161" s="2">
        <v>91.38</v>
      </c>
      <c r="M161" s="2">
        <f t="shared" si="26"/>
        <v>30.459999999999997</v>
      </c>
      <c r="N161" s="2">
        <f t="shared" si="27"/>
        <v>67.688888888888883</v>
      </c>
      <c r="O161" s="2">
        <v>0.01</v>
      </c>
      <c r="P161" s="2">
        <v>0</v>
      </c>
      <c r="Q161" s="2">
        <v>0.02</v>
      </c>
      <c r="R161" s="2">
        <v>-0.01</v>
      </c>
      <c r="S161" s="2">
        <v>0</v>
      </c>
      <c r="T161" s="2">
        <v>0.01</v>
      </c>
      <c r="U161" s="2">
        <v>0.01</v>
      </c>
      <c r="V161" s="2">
        <v>0.18</v>
      </c>
      <c r="W161" s="2">
        <f t="shared" si="28"/>
        <v>101.06888888888889</v>
      </c>
    </row>
    <row r="162" spans="1:23">
      <c r="A162" t="s">
        <v>19</v>
      </c>
      <c r="B162" t="s">
        <v>669</v>
      </c>
      <c r="C162" t="s">
        <v>647</v>
      </c>
      <c r="D162" s="4" t="s">
        <v>8</v>
      </c>
      <c r="E162" s="3">
        <v>10</v>
      </c>
      <c r="F162" s="2">
        <v>0.31</v>
      </c>
      <c r="G162" s="2">
        <v>0.64</v>
      </c>
      <c r="H162" s="2">
        <v>0.49</v>
      </c>
      <c r="I162" s="2">
        <v>0.48</v>
      </c>
      <c r="J162" s="2">
        <v>0.28999999999999998</v>
      </c>
      <c r="K162" s="2">
        <v>-0.03</v>
      </c>
      <c r="L162" s="2">
        <v>91.15</v>
      </c>
      <c r="M162" s="2">
        <f t="shared" si="26"/>
        <v>30.383333333333336</v>
      </c>
      <c r="N162" s="2">
        <f t="shared" si="27"/>
        <v>67.518518518518519</v>
      </c>
      <c r="O162" s="2">
        <v>0</v>
      </c>
      <c r="P162" s="2">
        <v>0.01</v>
      </c>
      <c r="Q162" s="2">
        <v>0.01</v>
      </c>
      <c r="R162" s="2">
        <v>-0.01</v>
      </c>
      <c r="S162" s="2">
        <v>0</v>
      </c>
      <c r="T162" s="2">
        <v>0.03</v>
      </c>
      <c r="U162" s="2">
        <v>-0.01</v>
      </c>
      <c r="V162" s="2">
        <v>0.14000000000000001</v>
      </c>
      <c r="W162" s="2">
        <f t="shared" si="28"/>
        <v>100.25185185185185</v>
      </c>
    </row>
    <row r="163" spans="1:23">
      <c r="A163" t="s">
        <v>19</v>
      </c>
      <c r="B163" t="s">
        <v>669</v>
      </c>
      <c r="C163" t="s">
        <v>647</v>
      </c>
      <c r="D163" s="4" t="s">
        <v>8</v>
      </c>
      <c r="E163" s="3">
        <v>11</v>
      </c>
      <c r="F163" s="2">
        <v>0.22</v>
      </c>
      <c r="G163" s="2">
        <v>0.6</v>
      </c>
      <c r="H163" s="2">
        <v>0.38</v>
      </c>
      <c r="I163" s="2">
        <v>1.73</v>
      </c>
      <c r="J163" s="2">
        <v>0.3</v>
      </c>
      <c r="K163" s="2">
        <v>-0.04</v>
      </c>
      <c r="L163" s="2">
        <v>89.91</v>
      </c>
      <c r="M163" s="2">
        <f t="shared" si="26"/>
        <v>29.97</v>
      </c>
      <c r="N163" s="2">
        <f t="shared" si="27"/>
        <v>66.599999999999994</v>
      </c>
      <c r="O163" s="2">
        <v>0</v>
      </c>
      <c r="P163" s="2">
        <v>-0.01</v>
      </c>
      <c r="Q163" s="2">
        <v>-0.03</v>
      </c>
      <c r="R163" s="2">
        <v>-0.01</v>
      </c>
      <c r="S163" s="2">
        <v>-0.02</v>
      </c>
      <c r="T163" s="2">
        <v>0.02</v>
      </c>
      <c r="U163" s="2">
        <v>0</v>
      </c>
      <c r="V163" s="2">
        <v>0.49</v>
      </c>
      <c r="W163" s="2">
        <f t="shared" si="28"/>
        <v>100.20000000000002</v>
      </c>
    </row>
    <row r="164" spans="1:23">
      <c r="A164" t="s">
        <v>19</v>
      </c>
      <c r="B164" t="s">
        <v>669</v>
      </c>
      <c r="C164" t="s">
        <v>647</v>
      </c>
      <c r="D164" s="4" t="s">
        <v>8</v>
      </c>
      <c r="E164" s="3">
        <v>12</v>
      </c>
      <c r="F164" s="2">
        <v>0.3</v>
      </c>
      <c r="G164" s="2">
        <v>0.64</v>
      </c>
      <c r="H164" s="2">
        <v>0.52</v>
      </c>
      <c r="I164" s="2">
        <v>1.34</v>
      </c>
      <c r="J164" s="2">
        <v>0.3</v>
      </c>
      <c r="K164" s="2">
        <v>-0.04</v>
      </c>
      <c r="L164" s="2">
        <v>90.06</v>
      </c>
      <c r="M164" s="2">
        <f t="shared" si="26"/>
        <v>30.020000000000003</v>
      </c>
      <c r="N164" s="2">
        <f t="shared" si="27"/>
        <v>66.711111111111123</v>
      </c>
      <c r="O164" s="2">
        <v>-0.01</v>
      </c>
      <c r="P164" s="2">
        <v>0.02</v>
      </c>
      <c r="Q164" s="2">
        <v>-0.01</v>
      </c>
      <c r="R164" s="2">
        <v>-0.01</v>
      </c>
      <c r="S164" s="2">
        <v>0</v>
      </c>
      <c r="T164" s="2">
        <v>0.03</v>
      </c>
      <c r="U164" s="2">
        <v>0</v>
      </c>
      <c r="V164" s="2">
        <v>0.4</v>
      </c>
      <c r="W164" s="2">
        <f t="shared" si="28"/>
        <v>100.21111111111119</v>
      </c>
    </row>
    <row r="165" spans="1:23">
      <c r="A165" t="s">
        <v>19</v>
      </c>
      <c r="B165" t="s">
        <v>669</v>
      </c>
      <c r="C165" t="s">
        <v>647</v>
      </c>
      <c r="D165" s="4" t="s">
        <v>8</v>
      </c>
      <c r="E165" s="3">
        <v>13</v>
      </c>
      <c r="F165" s="2">
        <v>0.14000000000000001</v>
      </c>
      <c r="G165" s="2">
        <v>0.67</v>
      </c>
      <c r="H165" s="2">
        <v>0.23</v>
      </c>
      <c r="I165" s="2">
        <v>10.32</v>
      </c>
      <c r="J165" s="2">
        <v>0.25</v>
      </c>
      <c r="K165" s="2">
        <v>-0.04</v>
      </c>
      <c r="L165" s="2">
        <v>78.38</v>
      </c>
      <c r="M165" s="2">
        <f t="shared" si="26"/>
        <v>26.126666666666665</v>
      </c>
      <c r="N165" s="2">
        <f t="shared" si="27"/>
        <v>58.059259259259257</v>
      </c>
      <c r="O165" s="2">
        <v>-0.01</v>
      </c>
      <c r="P165" s="2">
        <v>0</v>
      </c>
      <c r="Q165" s="2">
        <v>7.0000000000000007E-2</v>
      </c>
      <c r="R165" s="2">
        <v>-0.02</v>
      </c>
      <c r="S165" s="2">
        <v>0.01</v>
      </c>
      <c r="T165" s="2">
        <v>0.01</v>
      </c>
      <c r="U165" s="2">
        <v>0.01</v>
      </c>
      <c r="V165" s="2">
        <v>3.46</v>
      </c>
      <c r="W165" s="2">
        <f t="shared" si="28"/>
        <v>99.285925925925881</v>
      </c>
    </row>
    <row r="166" spans="1:23">
      <c r="A166" t="s">
        <v>19</v>
      </c>
      <c r="B166" t="s">
        <v>669</v>
      </c>
      <c r="C166" t="s">
        <v>647</v>
      </c>
      <c r="D166" s="4" t="s">
        <v>8</v>
      </c>
      <c r="E166" s="3">
        <v>14</v>
      </c>
      <c r="F166" s="2">
        <v>0.41</v>
      </c>
      <c r="G166" s="2">
        <v>1.02</v>
      </c>
      <c r="H166" s="2">
        <v>0.12</v>
      </c>
      <c r="I166" s="2">
        <v>0.48</v>
      </c>
      <c r="J166" s="2">
        <v>0.32</v>
      </c>
      <c r="K166" s="2">
        <v>-0.05</v>
      </c>
      <c r="L166" s="2">
        <v>91.23</v>
      </c>
      <c r="M166" s="2">
        <f t="shared" si="26"/>
        <v>30.41</v>
      </c>
      <c r="N166" s="2">
        <f t="shared" si="27"/>
        <v>67.577777777777783</v>
      </c>
      <c r="O166" s="2">
        <v>-0.01</v>
      </c>
      <c r="P166" s="2">
        <v>-0.01</v>
      </c>
      <c r="Q166" s="2">
        <v>0.02</v>
      </c>
      <c r="R166" s="2">
        <v>0</v>
      </c>
      <c r="S166" s="2">
        <v>0.02</v>
      </c>
      <c r="T166" s="2">
        <v>0.03</v>
      </c>
      <c r="U166" s="2">
        <v>0.01</v>
      </c>
      <c r="V166" s="2">
        <v>0.16</v>
      </c>
      <c r="W166" s="2">
        <f t="shared" si="28"/>
        <v>100.5077777777778</v>
      </c>
    </row>
    <row r="167" spans="1:23">
      <c r="A167" t="s">
        <v>19</v>
      </c>
      <c r="B167" t="s">
        <v>669</v>
      </c>
      <c r="C167" t="s">
        <v>647</v>
      </c>
      <c r="D167" s="4" t="s">
        <v>8</v>
      </c>
      <c r="E167" s="3">
        <v>15</v>
      </c>
      <c r="F167" s="2">
        <v>0.11</v>
      </c>
      <c r="G167" s="2">
        <v>0.46</v>
      </c>
      <c r="H167" s="2">
        <v>0.25</v>
      </c>
      <c r="I167" s="2">
        <v>5.5</v>
      </c>
      <c r="J167" s="2">
        <v>0.3</v>
      </c>
      <c r="K167" s="2">
        <v>-0.02</v>
      </c>
      <c r="L167" s="2">
        <v>86.1</v>
      </c>
      <c r="M167" s="2">
        <f t="shared" si="26"/>
        <v>28.7</v>
      </c>
      <c r="N167" s="2">
        <f t="shared" si="27"/>
        <v>63.777777777777771</v>
      </c>
      <c r="O167" s="2">
        <v>0</v>
      </c>
      <c r="P167" s="2">
        <v>0.01</v>
      </c>
      <c r="Q167" s="2">
        <v>-0.01</v>
      </c>
      <c r="R167" s="2">
        <v>-0.01</v>
      </c>
      <c r="S167" s="2">
        <v>0</v>
      </c>
      <c r="T167" s="2">
        <v>0.02</v>
      </c>
      <c r="U167" s="2">
        <v>0.01</v>
      </c>
      <c r="V167" s="2">
        <v>2.09</v>
      </c>
      <c r="W167" s="2">
        <f t="shared" si="28"/>
        <v>101.18777777777777</v>
      </c>
    </row>
    <row r="168" spans="1:23">
      <c r="A168" t="s">
        <v>19</v>
      </c>
      <c r="B168" t="s">
        <v>669</v>
      </c>
      <c r="C168" t="s">
        <v>647</v>
      </c>
      <c r="D168" s="4" t="s">
        <v>8</v>
      </c>
      <c r="E168" s="3">
        <v>16</v>
      </c>
      <c r="F168" s="2">
        <v>0.31</v>
      </c>
      <c r="G168" s="2">
        <v>0.7</v>
      </c>
      <c r="H168" s="2">
        <v>0.01</v>
      </c>
      <c r="I168" s="2">
        <v>0.5</v>
      </c>
      <c r="J168" s="2">
        <v>0.31</v>
      </c>
      <c r="K168" s="2">
        <v>-0.02</v>
      </c>
      <c r="L168" s="2">
        <v>91.88</v>
      </c>
      <c r="M168" s="2">
        <f t="shared" si="26"/>
        <v>30.626666666666665</v>
      </c>
      <c r="N168" s="2">
        <f t="shared" si="27"/>
        <v>68.05925925925925</v>
      </c>
      <c r="O168" s="2">
        <v>0</v>
      </c>
      <c r="P168" s="2">
        <v>0.01</v>
      </c>
      <c r="Q168" s="2">
        <v>-0.02</v>
      </c>
      <c r="R168" s="2">
        <v>0</v>
      </c>
      <c r="S168" s="2">
        <v>-0.01</v>
      </c>
      <c r="T168" s="2">
        <v>0.01</v>
      </c>
      <c r="U168" s="2">
        <v>-0.03</v>
      </c>
      <c r="V168" s="2">
        <v>0.13</v>
      </c>
      <c r="W168" s="2">
        <f t="shared" si="28"/>
        <v>100.58592592592589</v>
      </c>
    </row>
    <row r="169" spans="1:23">
      <c r="A169" t="s">
        <v>19</v>
      </c>
      <c r="B169" t="s">
        <v>669</v>
      </c>
      <c r="C169" t="s">
        <v>647</v>
      </c>
      <c r="D169" s="4" t="s">
        <v>8</v>
      </c>
      <c r="E169" s="3">
        <v>17</v>
      </c>
      <c r="F169" s="2">
        <v>0.33</v>
      </c>
      <c r="G169" s="2">
        <v>0.69</v>
      </c>
      <c r="H169" s="2">
        <v>0.03</v>
      </c>
      <c r="I169" s="2">
        <v>0.47</v>
      </c>
      <c r="J169" s="2">
        <v>0.33</v>
      </c>
      <c r="K169" s="2">
        <v>-0.03</v>
      </c>
      <c r="L169" s="2">
        <v>91.72</v>
      </c>
      <c r="M169" s="2">
        <f t="shared" ref="M169:M200" si="29">L169/(56+16)*1/3*(56+16)</f>
        <v>30.573333333333334</v>
      </c>
      <c r="N169" s="2">
        <f t="shared" ref="N169:N200" si="30">L169/(56+16)*2/3*(0.5*(56*2+16*3))</f>
        <v>67.940740740740736</v>
      </c>
      <c r="O169" s="2">
        <v>-0.01</v>
      </c>
      <c r="P169" s="2">
        <v>0.01</v>
      </c>
      <c r="Q169" s="2">
        <v>0.01</v>
      </c>
      <c r="R169" s="2">
        <v>-0.01</v>
      </c>
      <c r="S169" s="2">
        <v>0.01</v>
      </c>
      <c r="T169" s="2">
        <v>0.02</v>
      </c>
      <c r="U169" s="2">
        <v>0</v>
      </c>
      <c r="V169" s="2">
        <v>0.13</v>
      </c>
      <c r="W169" s="2">
        <f t="shared" ref="W169:W200" si="31">SUM(F169:V169)-L169</f>
        <v>100.49407407407406</v>
      </c>
    </row>
    <row r="170" spans="1:23">
      <c r="A170" t="s">
        <v>19</v>
      </c>
      <c r="B170" t="s">
        <v>669</v>
      </c>
      <c r="C170" t="s">
        <v>647</v>
      </c>
      <c r="D170" s="4" t="s">
        <v>8</v>
      </c>
      <c r="E170" s="3">
        <v>18</v>
      </c>
      <c r="F170" s="2">
        <v>0.37</v>
      </c>
      <c r="G170" s="2">
        <v>0.66</v>
      </c>
      <c r="H170" s="2">
        <v>0.02</v>
      </c>
      <c r="I170" s="2">
        <v>0.54</v>
      </c>
      <c r="J170" s="2">
        <v>0.3</v>
      </c>
      <c r="K170" s="2">
        <v>-0.02</v>
      </c>
      <c r="L170" s="2">
        <v>91.54</v>
      </c>
      <c r="M170" s="2">
        <f t="shared" si="29"/>
        <v>30.513333333333332</v>
      </c>
      <c r="N170" s="2">
        <f t="shared" si="30"/>
        <v>67.80740740740741</v>
      </c>
      <c r="O170" s="2">
        <v>-0.01</v>
      </c>
      <c r="P170" s="2">
        <v>0</v>
      </c>
      <c r="Q170" s="2">
        <v>-0.01</v>
      </c>
      <c r="R170" s="2">
        <v>-0.02</v>
      </c>
      <c r="S170" s="2">
        <v>-0.01</v>
      </c>
      <c r="T170" s="2">
        <v>0.02</v>
      </c>
      <c r="U170" s="2">
        <v>-0.01</v>
      </c>
      <c r="V170" s="2">
        <v>0.16</v>
      </c>
      <c r="W170" s="2">
        <f t="shared" si="31"/>
        <v>100.3107407407408</v>
      </c>
    </row>
    <row r="171" spans="1:23">
      <c r="A171" t="s">
        <v>19</v>
      </c>
      <c r="B171" t="s">
        <v>669</v>
      </c>
      <c r="C171" t="s">
        <v>647</v>
      </c>
      <c r="D171" s="4" t="s">
        <v>8</v>
      </c>
      <c r="E171" s="3">
        <v>19</v>
      </c>
      <c r="F171" s="2">
        <v>0.1</v>
      </c>
      <c r="G171" s="2">
        <v>0.66</v>
      </c>
      <c r="H171" s="2">
        <v>0.28000000000000003</v>
      </c>
      <c r="I171" s="2">
        <v>0.62</v>
      </c>
      <c r="J171" s="2">
        <v>0.3</v>
      </c>
      <c r="K171" s="2">
        <v>-0.03</v>
      </c>
      <c r="L171" s="2">
        <v>91.2</v>
      </c>
      <c r="M171" s="2">
        <f t="shared" si="29"/>
        <v>30.4</v>
      </c>
      <c r="N171" s="2">
        <f t="shared" si="30"/>
        <v>67.555555555555557</v>
      </c>
      <c r="O171" s="2">
        <v>0</v>
      </c>
      <c r="P171" s="2">
        <v>0.01</v>
      </c>
      <c r="Q171" s="2">
        <v>0.02</v>
      </c>
      <c r="R171" s="2">
        <v>0</v>
      </c>
      <c r="S171" s="2">
        <v>-0.01</v>
      </c>
      <c r="T171" s="2">
        <v>0</v>
      </c>
      <c r="U171" s="2">
        <v>0</v>
      </c>
      <c r="V171" s="2">
        <v>0.18</v>
      </c>
      <c r="W171" s="2">
        <f t="shared" si="31"/>
        <v>100.08555555555559</v>
      </c>
    </row>
    <row r="172" spans="1:23">
      <c r="A172" t="s">
        <v>19</v>
      </c>
      <c r="B172" t="s">
        <v>669</v>
      </c>
      <c r="C172" t="s">
        <v>647</v>
      </c>
      <c r="D172" s="4" t="s">
        <v>8</v>
      </c>
      <c r="E172" s="3">
        <v>20</v>
      </c>
      <c r="F172" s="2">
        <v>0.39</v>
      </c>
      <c r="G172" s="2">
        <v>0.98</v>
      </c>
      <c r="H172" s="2">
        <v>3.03</v>
      </c>
      <c r="I172" s="2">
        <v>1.59</v>
      </c>
      <c r="J172" s="2">
        <v>0.31</v>
      </c>
      <c r="K172" s="2">
        <v>-0.04</v>
      </c>
      <c r="L172" s="2">
        <v>87.21</v>
      </c>
      <c r="M172" s="2">
        <f t="shared" si="29"/>
        <v>29.07</v>
      </c>
      <c r="N172" s="2">
        <f t="shared" si="30"/>
        <v>64.599999999999994</v>
      </c>
      <c r="O172" s="2">
        <v>0</v>
      </c>
      <c r="P172" s="2">
        <v>-0.01</v>
      </c>
      <c r="Q172" s="2">
        <v>-0.01</v>
      </c>
      <c r="R172" s="2">
        <v>0</v>
      </c>
      <c r="S172" s="2">
        <v>-0.02</v>
      </c>
      <c r="T172" s="2">
        <v>0.01</v>
      </c>
      <c r="U172" s="2">
        <v>0.03</v>
      </c>
      <c r="V172" s="2">
        <v>0.08</v>
      </c>
      <c r="W172" s="2">
        <f t="shared" si="31"/>
        <v>100.01</v>
      </c>
    </row>
    <row r="173" spans="1:23">
      <c r="A173" t="s">
        <v>19</v>
      </c>
      <c r="B173" t="s">
        <v>669</v>
      </c>
      <c r="C173" t="s">
        <v>647</v>
      </c>
      <c r="D173" s="4" t="s">
        <v>20</v>
      </c>
      <c r="E173" s="3">
        <v>1</v>
      </c>
      <c r="F173" s="2">
        <v>0.47</v>
      </c>
      <c r="G173" s="2">
        <v>0.43</v>
      </c>
      <c r="H173" s="2">
        <v>0.04</v>
      </c>
      <c r="I173" s="2">
        <v>0.08</v>
      </c>
      <c r="J173" s="2">
        <v>0.26</v>
      </c>
      <c r="K173" s="2">
        <v>-0.03</v>
      </c>
      <c r="L173" s="2">
        <v>92.16</v>
      </c>
      <c r="M173" s="2">
        <f t="shared" si="29"/>
        <v>30.720000000000002</v>
      </c>
      <c r="N173" s="2">
        <f t="shared" si="30"/>
        <v>68.266666666666666</v>
      </c>
      <c r="O173" s="2">
        <v>0</v>
      </c>
      <c r="P173" s="2">
        <v>0.01</v>
      </c>
      <c r="Q173" s="2">
        <v>0</v>
      </c>
      <c r="R173" s="2">
        <v>-0.01</v>
      </c>
      <c r="S173" s="2">
        <v>-0.01</v>
      </c>
      <c r="T173" s="2">
        <v>0.01</v>
      </c>
      <c r="U173" s="2">
        <v>0.01</v>
      </c>
      <c r="V173" s="2">
        <v>0.15</v>
      </c>
      <c r="W173" s="2">
        <f t="shared" si="31"/>
        <v>100.39666666666665</v>
      </c>
    </row>
    <row r="174" spans="1:23">
      <c r="A174" t="s">
        <v>19</v>
      </c>
      <c r="B174" t="s">
        <v>669</v>
      </c>
      <c r="C174" t="s">
        <v>647</v>
      </c>
      <c r="D174" s="4" t="s">
        <v>20</v>
      </c>
      <c r="E174" s="3">
        <v>2</v>
      </c>
      <c r="F174" s="2">
        <v>0.46</v>
      </c>
      <c r="G174" s="2">
        <v>0.45</v>
      </c>
      <c r="H174" s="2">
        <v>0.03</v>
      </c>
      <c r="I174" s="2">
        <v>0.08</v>
      </c>
      <c r="J174" s="2">
        <v>0.26</v>
      </c>
      <c r="K174" s="2">
        <v>-0.04</v>
      </c>
      <c r="L174" s="2">
        <v>92.56</v>
      </c>
      <c r="M174" s="2">
        <f t="shared" si="29"/>
        <v>30.853333333333332</v>
      </c>
      <c r="N174" s="2">
        <f t="shared" si="30"/>
        <v>68.562962962962956</v>
      </c>
      <c r="O174" s="2">
        <v>-0.01</v>
      </c>
      <c r="P174" s="2">
        <v>0</v>
      </c>
      <c r="Q174" s="2">
        <v>-0.02</v>
      </c>
      <c r="R174" s="2">
        <v>-0.03</v>
      </c>
      <c r="S174" s="2">
        <v>0.02</v>
      </c>
      <c r="T174" s="2">
        <v>0.01</v>
      </c>
      <c r="U174" s="2">
        <v>0.01</v>
      </c>
      <c r="V174" s="2">
        <v>0.16</v>
      </c>
      <c r="W174" s="2">
        <f t="shared" si="31"/>
        <v>100.79629629629628</v>
      </c>
    </row>
    <row r="175" spans="1:23">
      <c r="A175" t="s">
        <v>19</v>
      </c>
      <c r="B175" t="s">
        <v>669</v>
      </c>
      <c r="C175" t="s">
        <v>647</v>
      </c>
      <c r="D175" s="4" t="s">
        <v>20</v>
      </c>
      <c r="E175" s="3">
        <v>3</v>
      </c>
      <c r="F175" s="2">
        <v>0.48</v>
      </c>
      <c r="G175" s="2">
        <v>0.44</v>
      </c>
      <c r="H175" s="2">
        <v>0.03</v>
      </c>
      <c r="I175" s="2">
        <v>0.08</v>
      </c>
      <c r="J175" s="2">
        <v>0.26</v>
      </c>
      <c r="K175" s="2">
        <v>-0.03</v>
      </c>
      <c r="L175" s="2">
        <v>92.74</v>
      </c>
      <c r="M175" s="2">
        <f t="shared" si="29"/>
        <v>30.91333333333333</v>
      </c>
      <c r="N175" s="2">
        <f t="shared" si="30"/>
        <v>68.696296296296296</v>
      </c>
      <c r="O175" s="2">
        <v>-0.01</v>
      </c>
      <c r="P175" s="2">
        <v>-0.01</v>
      </c>
      <c r="Q175" s="2">
        <v>0</v>
      </c>
      <c r="R175" s="2">
        <v>0</v>
      </c>
      <c r="S175" s="2">
        <v>0.02</v>
      </c>
      <c r="T175" s="2">
        <v>0.02</v>
      </c>
      <c r="U175" s="2">
        <v>0.03</v>
      </c>
      <c r="V175" s="2">
        <v>0.17</v>
      </c>
      <c r="W175" s="2">
        <f t="shared" si="31"/>
        <v>101.08962962962967</v>
      </c>
    </row>
    <row r="176" spans="1:23">
      <c r="A176" t="s">
        <v>19</v>
      </c>
      <c r="B176" t="s">
        <v>669</v>
      </c>
      <c r="C176" t="s">
        <v>647</v>
      </c>
      <c r="D176" s="4" t="s">
        <v>20</v>
      </c>
      <c r="E176" s="3">
        <v>4</v>
      </c>
      <c r="F176" s="2">
        <v>0.47</v>
      </c>
      <c r="G176" s="2">
        <v>0.45</v>
      </c>
      <c r="H176" s="2">
        <v>0.02</v>
      </c>
      <c r="I176" s="2">
        <v>0.09</v>
      </c>
      <c r="J176" s="2">
        <v>0.25</v>
      </c>
      <c r="K176" s="2">
        <v>-0.04</v>
      </c>
      <c r="L176" s="2">
        <v>92.6</v>
      </c>
      <c r="M176" s="2">
        <f t="shared" si="29"/>
        <v>30.866666666666664</v>
      </c>
      <c r="N176" s="2">
        <f t="shared" si="30"/>
        <v>68.592592592592581</v>
      </c>
      <c r="O176" s="2">
        <v>0</v>
      </c>
      <c r="P176" s="2">
        <v>0.01</v>
      </c>
      <c r="Q176" s="2">
        <v>0</v>
      </c>
      <c r="R176" s="2">
        <v>-0.01</v>
      </c>
      <c r="S176" s="2">
        <v>0</v>
      </c>
      <c r="T176" s="2">
        <v>0.02</v>
      </c>
      <c r="U176" s="2">
        <v>0</v>
      </c>
      <c r="V176" s="2">
        <v>0.13</v>
      </c>
      <c r="W176" s="2">
        <f t="shared" si="31"/>
        <v>100.84925925925924</v>
      </c>
    </row>
    <row r="177" spans="1:23">
      <c r="A177" t="s">
        <v>19</v>
      </c>
      <c r="B177" t="s">
        <v>669</v>
      </c>
      <c r="C177" t="s">
        <v>647</v>
      </c>
      <c r="D177" s="4" t="s">
        <v>20</v>
      </c>
      <c r="E177" s="3">
        <v>5</v>
      </c>
      <c r="F177" s="2">
        <v>0.39</v>
      </c>
      <c r="G177" s="2">
        <v>0.44</v>
      </c>
      <c r="H177" s="2">
        <v>0.03</v>
      </c>
      <c r="I177" s="2">
        <v>0.08</v>
      </c>
      <c r="J177" s="2">
        <v>0.25</v>
      </c>
      <c r="K177" s="2">
        <v>-0.05</v>
      </c>
      <c r="L177" s="2">
        <v>92.57</v>
      </c>
      <c r="M177" s="2">
        <f t="shared" si="29"/>
        <v>30.856666666666662</v>
      </c>
      <c r="N177" s="2">
        <f t="shared" si="30"/>
        <v>68.570370370370355</v>
      </c>
      <c r="O177" s="2">
        <v>-0.01</v>
      </c>
      <c r="P177" s="2">
        <v>0.02</v>
      </c>
      <c r="Q177" s="2">
        <v>-0.02</v>
      </c>
      <c r="R177" s="2">
        <v>-0.02</v>
      </c>
      <c r="S177" s="2">
        <v>0</v>
      </c>
      <c r="T177" s="2">
        <v>0.02</v>
      </c>
      <c r="U177" s="2">
        <v>0.04</v>
      </c>
      <c r="V177" s="2">
        <v>0.16</v>
      </c>
      <c r="W177" s="2">
        <f t="shared" si="31"/>
        <v>100.75703703703704</v>
      </c>
    </row>
    <row r="178" spans="1:23">
      <c r="A178" t="s">
        <v>19</v>
      </c>
      <c r="B178" t="s">
        <v>669</v>
      </c>
      <c r="C178" t="s">
        <v>647</v>
      </c>
      <c r="D178" s="4" t="s">
        <v>18</v>
      </c>
      <c r="E178" s="3">
        <v>1</v>
      </c>
      <c r="F178" s="2">
        <v>0.33</v>
      </c>
      <c r="G178" s="2">
        <v>0.43</v>
      </c>
      <c r="H178" s="2">
        <v>0.02</v>
      </c>
      <c r="I178" s="2">
        <v>0.09</v>
      </c>
      <c r="J178" s="2">
        <v>0.21</v>
      </c>
      <c r="K178" s="2">
        <v>-0.05</v>
      </c>
      <c r="L178" s="2">
        <v>91.96</v>
      </c>
      <c r="M178" s="2">
        <f t="shared" si="29"/>
        <v>30.653333333333329</v>
      </c>
      <c r="N178" s="2">
        <f t="shared" si="30"/>
        <v>68.118518518518513</v>
      </c>
      <c r="O178" s="2">
        <v>0</v>
      </c>
      <c r="P178" s="2">
        <v>0</v>
      </c>
      <c r="Q178" s="2">
        <v>-0.01</v>
      </c>
      <c r="R178" s="2">
        <v>-0.02</v>
      </c>
      <c r="S178" s="2">
        <v>-0.02</v>
      </c>
      <c r="T178" s="2">
        <v>0.01</v>
      </c>
      <c r="U178" s="2">
        <v>0.01</v>
      </c>
      <c r="V178" s="2">
        <v>0.11</v>
      </c>
      <c r="W178" s="2">
        <f t="shared" si="31"/>
        <v>99.881851851851806</v>
      </c>
    </row>
    <row r="179" spans="1:23">
      <c r="A179" t="s">
        <v>19</v>
      </c>
      <c r="B179" t="s">
        <v>669</v>
      </c>
      <c r="C179" t="s">
        <v>647</v>
      </c>
      <c r="D179" s="4" t="s">
        <v>18</v>
      </c>
      <c r="E179" s="3">
        <v>2</v>
      </c>
      <c r="F179" s="2">
        <v>0.41</v>
      </c>
      <c r="G179" s="2">
        <v>0.44</v>
      </c>
      <c r="H179" s="2">
        <v>0.04</v>
      </c>
      <c r="I179" s="2">
        <v>7.0000000000000007E-2</v>
      </c>
      <c r="J179" s="2">
        <v>0.21</v>
      </c>
      <c r="K179" s="2">
        <v>-0.04</v>
      </c>
      <c r="L179" s="2">
        <v>92.29</v>
      </c>
      <c r="M179" s="2">
        <f t="shared" si="29"/>
        <v>30.763333333333335</v>
      </c>
      <c r="N179" s="2">
        <f t="shared" si="30"/>
        <v>68.362962962962968</v>
      </c>
      <c r="O179" s="2">
        <v>0</v>
      </c>
      <c r="P179" s="2">
        <v>0</v>
      </c>
      <c r="Q179" s="2">
        <v>0</v>
      </c>
      <c r="R179" s="2">
        <v>-0.01</v>
      </c>
      <c r="S179" s="2">
        <v>0.01</v>
      </c>
      <c r="T179" s="2">
        <v>0.02</v>
      </c>
      <c r="U179" s="2">
        <v>0</v>
      </c>
      <c r="V179" s="2">
        <v>0.13</v>
      </c>
      <c r="W179" s="2">
        <f t="shared" si="31"/>
        <v>100.4062962962963</v>
      </c>
    </row>
    <row r="180" spans="1:23">
      <c r="A180" t="s">
        <v>19</v>
      </c>
      <c r="B180" t="s">
        <v>669</v>
      </c>
      <c r="C180" t="s">
        <v>647</v>
      </c>
      <c r="D180" s="4" t="s">
        <v>18</v>
      </c>
      <c r="E180" s="3">
        <v>3</v>
      </c>
      <c r="F180" s="2">
        <v>0.46</v>
      </c>
      <c r="G180" s="2">
        <v>0.49</v>
      </c>
      <c r="H180" s="2">
        <v>0.04</v>
      </c>
      <c r="I180" s="2">
        <v>0.09</v>
      </c>
      <c r="J180" s="2">
        <v>0.24</v>
      </c>
      <c r="K180" s="2">
        <v>-0.04</v>
      </c>
      <c r="L180" s="2">
        <v>92.26</v>
      </c>
      <c r="M180" s="2">
        <f t="shared" si="29"/>
        <v>30.753333333333334</v>
      </c>
      <c r="N180" s="2">
        <f t="shared" si="30"/>
        <v>68.340740740740742</v>
      </c>
      <c r="O180" s="2">
        <v>-0.01</v>
      </c>
      <c r="P180" s="2">
        <v>0.01</v>
      </c>
      <c r="Q180" s="2">
        <v>-0.01</v>
      </c>
      <c r="R180" s="2">
        <v>-0.02</v>
      </c>
      <c r="S180" s="2">
        <v>0</v>
      </c>
      <c r="T180" s="2">
        <v>0.02</v>
      </c>
      <c r="U180" s="2">
        <v>0</v>
      </c>
      <c r="V180" s="2">
        <v>0.15</v>
      </c>
      <c r="W180" s="2">
        <f t="shared" si="31"/>
        <v>100.51407407407409</v>
      </c>
    </row>
    <row r="181" spans="1:23">
      <c r="A181" t="s">
        <v>19</v>
      </c>
      <c r="B181" t="s">
        <v>669</v>
      </c>
      <c r="C181" t="s">
        <v>647</v>
      </c>
      <c r="D181" s="4" t="s">
        <v>18</v>
      </c>
      <c r="E181" s="3">
        <v>4</v>
      </c>
      <c r="F181" s="2">
        <v>0.47</v>
      </c>
      <c r="G181" s="2">
        <v>0.45</v>
      </c>
      <c r="H181" s="2">
        <v>0.03</v>
      </c>
      <c r="I181" s="2">
        <v>0.08</v>
      </c>
      <c r="J181" s="2">
        <v>0.21</v>
      </c>
      <c r="K181" s="2">
        <v>-0.04</v>
      </c>
      <c r="L181" s="2">
        <v>91.77</v>
      </c>
      <c r="M181" s="2">
        <f t="shared" si="29"/>
        <v>30.589999999999996</v>
      </c>
      <c r="N181" s="2">
        <f t="shared" si="30"/>
        <v>67.977777777777774</v>
      </c>
      <c r="O181" s="2">
        <v>0</v>
      </c>
      <c r="P181" s="2">
        <v>0</v>
      </c>
      <c r="Q181" s="2">
        <v>0.01</v>
      </c>
      <c r="R181" s="2">
        <v>-0.02</v>
      </c>
      <c r="S181" s="2">
        <v>-0.02</v>
      </c>
      <c r="T181" s="2">
        <v>0.02</v>
      </c>
      <c r="U181" s="2">
        <v>0.01</v>
      </c>
      <c r="V181" s="2">
        <v>0.14000000000000001</v>
      </c>
      <c r="W181" s="2">
        <f t="shared" si="31"/>
        <v>99.907777777777724</v>
      </c>
    </row>
    <row r="182" spans="1:23">
      <c r="A182" t="s">
        <v>19</v>
      </c>
      <c r="B182" t="s">
        <v>669</v>
      </c>
      <c r="C182" t="s">
        <v>647</v>
      </c>
      <c r="D182" s="4" t="s">
        <v>18</v>
      </c>
      <c r="E182" s="3">
        <v>5</v>
      </c>
      <c r="F182" s="2">
        <v>0.45</v>
      </c>
      <c r="G182" s="2">
        <v>0.45</v>
      </c>
      <c r="H182" s="2">
        <v>0.03</v>
      </c>
      <c r="I182" s="2">
        <v>0.08</v>
      </c>
      <c r="J182" s="2">
        <v>0.18</v>
      </c>
      <c r="K182" s="2">
        <v>-0.05</v>
      </c>
      <c r="L182" s="2">
        <v>91.96</v>
      </c>
      <c r="M182" s="2">
        <f t="shared" si="29"/>
        <v>30.653333333333329</v>
      </c>
      <c r="N182" s="2">
        <f t="shared" si="30"/>
        <v>68.118518518518513</v>
      </c>
      <c r="O182" s="2">
        <v>0</v>
      </c>
      <c r="P182" s="2">
        <v>0</v>
      </c>
      <c r="Q182" s="2">
        <v>0.01</v>
      </c>
      <c r="R182" s="2">
        <v>-0.01</v>
      </c>
      <c r="S182" s="2">
        <v>0.01</v>
      </c>
      <c r="T182" s="2">
        <v>0.01</v>
      </c>
      <c r="U182" s="2">
        <v>-0.01</v>
      </c>
      <c r="V182" s="2">
        <v>0.16</v>
      </c>
      <c r="W182" s="2">
        <f t="shared" si="31"/>
        <v>100.08185185185182</v>
      </c>
    </row>
    <row r="183" spans="1:23">
      <c r="A183" t="s">
        <v>19</v>
      </c>
      <c r="B183" t="s">
        <v>669</v>
      </c>
      <c r="C183" t="s">
        <v>647</v>
      </c>
      <c r="D183" s="4" t="s">
        <v>18</v>
      </c>
      <c r="E183" s="3">
        <v>6</v>
      </c>
      <c r="F183" s="2">
        <v>0.34</v>
      </c>
      <c r="G183" s="2">
        <v>0.44</v>
      </c>
      <c r="H183" s="2">
        <v>0.03</v>
      </c>
      <c r="I183" s="2">
        <v>0.08</v>
      </c>
      <c r="J183" s="2">
        <v>0.15</v>
      </c>
      <c r="K183" s="2">
        <v>-0.03</v>
      </c>
      <c r="L183" s="2">
        <v>92.55</v>
      </c>
      <c r="M183" s="2">
        <f t="shared" si="29"/>
        <v>30.849999999999998</v>
      </c>
      <c r="N183" s="2">
        <f t="shared" si="30"/>
        <v>68.555555555555557</v>
      </c>
      <c r="O183" s="2">
        <v>-0.01</v>
      </c>
      <c r="P183" s="2">
        <v>0</v>
      </c>
      <c r="Q183" s="2">
        <v>0.01</v>
      </c>
      <c r="R183" s="2">
        <v>0</v>
      </c>
      <c r="S183" s="2">
        <v>0</v>
      </c>
      <c r="T183" s="2">
        <v>0.01</v>
      </c>
      <c r="U183" s="2">
        <v>0.01</v>
      </c>
      <c r="V183" s="2">
        <v>0.15</v>
      </c>
      <c r="W183" s="2">
        <f t="shared" si="31"/>
        <v>100.58555555555556</v>
      </c>
    </row>
    <row r="184" spans="1:23">
      <c r="A184" t="s">
        <v>19</v>
      </c>
      <c r="B184" t="s">
        <v>669</v>
      </c>
      <c r="C184" t="s">
        <v>647</v>
      </c>
      <c r="D184" s="4" t="s">
        <v>18</v>
      </c>
      <c r="E184" s="3">
        <v>7</v>
      </c>
      <c r="F184" s="2">
        <v>0.38</v>
      </c>
      <c r="G184" s="2">
        <v>0.43</v>
      </c>
      <c r="H184" s="2">
        <v>0.03</v>
      </c>
      <c r="I184" s="2">
        <v>0.06</v>
      </c>
      <c r="J184" s="2">
        <v>7.0000000000000007E-2</v>
      </c>
      <c r="K184" s="2">
        <v>-0.04</v>
      </c>
      <c r="L184" s="2">
        <v>92.27</v>
      </c>
      <c r="M184" s="2">
        <f t="shared" si="29"/>
        <v>30.756666666666668</v>
      </c>
      <c r="N184" s="2">
        <f t="shared" si="30"/>
        <v>68.348148148148155</v>
      </c>
      <c r="O184" s="2">
        <v>0.01</v>
      </c>
      <c r="P184" s="2">
        <v>0</v>
      </c>
      <c r="Q184" s="2">
        <v>0.01</v>
      </c>
      <c r="R184" s="2">
        <v>-0.01</v>
      </c>
      <c r="S184" s="2">
        <v>0</v>
      </c>
      <c r="T184" s="2">
        <v>0.01</v>
      </c>
      <c r="U184" s="2">
        <v>0.02</v>
      </c>
      <c r="V184" s="2">
        <v>0.15</v>
      </c>
      <c r="W184" s="2">
        <f t="shared" si="31"/>
        <v>100.22481481481485</v>
      </c>
    </row>
    <row r="185" spans="1:23">
      <c r="A185" t="s">
        <v>19</v>
      </c>
      <c r="B185" t="s">
        <v>669</v>
      </c>
      <c r="C185" t="s">
        <v>647</v>
      </c>
      <c r="D185" s="4" t="s">
        <v>18</v>
      </c>
      <c r="E185" s="3">
        <v>8</v>
      </c>
      <c r="F185" s="2">
        <v>0.3</v>
      </c>
      <c r="G185" s="2">
        <v>0.43</v>
      </c>
      <c r="H185" s="2">
        <v>0.04</v>
      </c>
      <c r="I185" s="2">
        <v>7.0000000000000007E-2</v>
      </c>
      <c r="J185" s="2">
        <v>0.1</v>
      </c>
      <c r="K185" s="2">
        <v>-0.05</v>
      </c>
      <c r="L185" s="2">
        <v>92.45</v>
      </c>
      <c r="M185" s="2">
        <f t="shared" si="29"/>
        <v>30.816666666666666</v>
      </c>
      <c r="N185" s="2">
        <f t="shared" si="30"/>
        <v>68.481481481481481</v>
      </c>
      <c r="O185" s="2">
        <v>-0.01</v>
      </c>
      <c r="P185" s="2">
        <v>0.01</v>
      </c>
      <c r="Q185" s="2">
        <v>0.02</v>
      </c>
      <c r="R185" s="2">
        <v>-0.02</v>
      </c>
      <c r="S185" s="2">
        <v>-0.01</v>
      </c>
      <c r="T185" s="2">
        <v>0.02</v>
      </c>
      <c r="U185" s="2">
        <v>-0.02</v>
      </c>
      <c r="V185" s="2">
        <v>0.15</v>
      </c>
      <c r="W185" s="2">
        <f t="shared" si="31"/>
        <v>100.32814814814817</v>
      </c>
    </row>
    <row r="186" spans="1:23">
      <c r="A186" t="s">
        <v>19</v>
      </c>
      <c r="B186" t="s">
        <v>669</v>
      </c>
      <c r="C186" t="s">
        <v>647</v>
      </c>
      <c r="D186" s="4" t="s">
        <v>18</v>
      </c>
      <c r="E186" s="3">
        <v>9</v>
      </c>
      <c r="F186" s="2">
        <v>0.35</v>
      </c>
      <c r="G186" s="2">
        <v>0.43</v>
      </c>
      <c r="H186" s="2">
        <v>0.02</v>
      </c>
      <c r="I186" s="2">
        <v>0.09</v>
      </c>
      <c r="J186" s="2">
        <v>0.13</v>
      </c>
      <c r="K186" s="2">
        <v>-0.05</v>
      </c>
      <c r="L186" s="2">
        <v>92.56</v>
      </c>
      <c r="M186" s="2">
        <f t="shared" si="29"/>
        <v>30.853333333333332</v>
      </c>
      <c r="N186" s="2">
        <f t="shared" si="30"/>
        <v>68.562962962962956</v>
      </c>
      <c r="O186" s="2">
        <v>-0.01</v>
      </c>
      <c r="P186" s="2">
        <v>0</v>
      </c>
      <c r="Q186" s="2">
        <v>0.01</v>
      </c>
      <c r="R186" s="2">
        <v>0</v>
      </c>
      <c r="S186" s="2">
        <v>0.01</v>
      </c>
      <c r="T186" s="2">
        <v>0.01</v>
      </c>
      <c r="U186" s="2">
        <v>0</v>
      </c>
      <c r="V186" s="2">
        <v>0.13</v>
      </c>
      <c r="W186" s="2">
        <f t="shared" si="31"/>
        <v>100.53629629629626</v>
      </c>
    </row>
    <row r="187" spans="1:23">
      <c r="A187" t="s">
        <v>19</v>
      </c>
      <c r="B187" t="s">
        <v>669</v>
      </c>
      <c r="C187" t="s">
        <v>647</v>
      </c>
      <c r="D187" s="4" t="s">
        <v>18</v>
      </c>
      <c r="E187" s="3">
        <v>10</v>
      </c>
      <c r="F187" s="2">
        <v>0.46</v>
      </c>
      <c r="G187" s="2">
        <v>0.46</v>
      </c>
      <c r="H187" s="2">
        <v>0.04</v>
      </c>
      <c r="I187" s="2">
        <v>0.09</v>
      </c>
      <c r="J187" s="2">
        <v>0.24</v>
      </c>
      <c r="K187" s="2">
        <v>-0.03</v>
      </c>
      <c r="L187" s="2">
        <v>91.9</v>
      </c>
      <c r="M187" s="2">
        <f t="shared" si="29"/>
        <v>30.633333333333336</v>
      </c>
      <c r="N187" s="2">
        <f t="shared" si="30"/>
        <v>68.074074074074076</v>
      </c>
      <c r="O187" s="2">
        <v>-0.01</v>
      </c>
      <c r="P187" s="2">
        <v>0</v>
      </c>
      <c r="Q187" s="2">
        <v>0</v>
      </c>
      <c r="R187" s="2">
        <v>0</v>
      </c>
      <c r="S187" s="2">
        <v>0.01</v>
      </c>
      <c r="T187" s="2">
        <v>0.01</v>
      </c>
      <c r="U187" s="2">
        <v>0.01</v>
      </c>
      <c r="V187" s="2">
        <v>0.16</v>
      </c>
      <c r="W187" s="2">
        <f t="shared" si="31"/>
        <v>100.1474074074074</v>
      </c>
    </row>
    <row r="188" spans="1:23">
      <c r="A188" t="s">
        <v>22</v>
      </c>
      <c r="B188" t="s">
        <v>669</v>
      </c>
      <c r="C188" t="s">
        <v>647</v>
      </c>
      <c r="D188" s="4" t="s">
        <v>21</v>
      </c>
      <c r="E188" s="3">
        <v>1</v>
      </c>
      <c r="F188" s="2">
        <v>0.15</v>
      </c>
      <c r="G188" s="2">
        <v>0.16</v>
      </c>
      <c r="H188" s="2">
        <v>0.14000000000000001</v>
      </c>
      <c r="I188" s="2">
        <v>0.11</v>
      </c>
      <c r="J188" s="2">
        <v>0.11</v>
      </c>
      <c r="K188" s="2">
        <v>-0.04</v>
      </c>
      <c r="L188" s="2">
        <v>92.7</v>
      </c>
      <c r="M188" s="2">
        <f t="shared" si="29"/>
        <v>30.900000000000002</v>
      </c>
      <c r="N188" s="2">
        <f t="shared" si="30"/>
        <v>68.666666666666671</v>
      </c>
      <c r="O188" s="2">
        <v>0</v>
      </c>
      <c r="P188" s="2">
        <v>0.01</v>
      </c>
      <c r="Q188" s="2">
        <v>-0.01</v>
      </c>
      <c r="R188" s="2">
        <v>-0.01</v>
      </c>
      <c r="S188" s="2">
        <v>0</v>
      </c>
      <c r="T188" s="2">
        <v>0.01</v>
      </c>
      <c r="U188" s="2">
        <v>0.02</v>
      </c>
      <c r="V188" s="2">
        <v>0.15</v>
      </c>
      <c r="W188" s="2">
        <f t="shared" si="31"/>
        <v>100.36666666666669</v>
      </c>
    </row>
    <row r="189" spans="1:23">
      <c r="A189" t="s">
        <v>22</v>
      </c>
      <c r="B189" t="s">
        <v>669</v>
      </c>
      <c r="C189" t="s">
        <v>647</v>
      </c>
      <c r="D189" s="4" t="s">
        <v>21</v>
      </c>
      <c r="E189" s="3">
        <v>2</v>
      </c>
      <c r="F189" s="2">
        <v>0.23</v>
      </c>
      <c r="G189" s="2">
        <v>0.55000000000000004</v>
      </c>
      <c r="H189" s="2">
        <v>1.73</v>
      </c>
      <c r="I189" s="2">
        <v>1.22</v>
      </c>
      <c r="J189" s="2">
        <v>0.09</v>
      </c>
      <c r="K189" s="2">
        <v>-0.04</v>
      </c>
      <c r="L189" s="2">
        <v>88.15</v>
      </c>
      <c r="M189" s="2">
        <f t="shared" si="29"/>
        <v>29.383333333333333</v>
      </c>
      <c r="N189" s="2">
        <f t="shared" si="30"/>
        <v>65.296296296296291</v>
      </c>
      <c r="O189" s="2">
        <v>-0.02</v>
      </c>
      <c r="P189" s="2">
        <v>0</v>
      </c>
      <c r="Q189" s="2">
        <v>-0.03</v>
      </c>
      <c r="R189" s="2">
        <v>-0.01</v>
      </c>
      <c r="S189" s="2">
        <v>-0.01</v>
      </c>
      <c r="T189" s="2">
        <v>0</v>
      </c>
      <c r="U189" s="2">
        <v>0</v>
      </c>
      <c r="V189" s="2">
        <v>0.19</v>
      </c>
      <c r="W189" s="2">
        <f t="shared" si="31"/>
        <v>98.579629629629636</v>
      </c>
    </row>
    <row r="190" spans="1:23">
      <c r="A190" t="s">
        <v>22</v>
      </c>
      <c r="B190" t="s">
        <v>669</v>
      </c>
      <c r="C190" t="s">
        <v>647</v>
      </c>
      <c r="D190" s="4" t="s">
        <v>21</v>
      </c>
      <c r="E190" s="3">
        <v>3</v>
      </c>
      <c r="F190" s="2">
        <v>0.02</v>
      </c>
      <c r="G190" s="2">
        <v>0.14000000000000001</v>
      </c>
      <c r="H190" s="2">
        <v>0.03</v>
      </c>
      <c r="I190" s="2">
        <v>0.18</v>
      </c>
      <c r="J190" s="2">
        <v>0.1</v>
      </c>
      <c r="K190" s="2">
        <v>-0.04</v>
      </c>
      <c r="L190" s="2">
        <v>92.65</v>
      </c>
      <c r="M190" s="2">
        <f t="shared" si="29"/>
        <v>30.883333333333333</v>
      </c>
      <c r="N190" s="2">
        <f t="shared" si="30"/>
        <v>68.629629629629633</v>
      </c>
      <c r="O190" s="2">
        <v>-0.01</v>
      </c>
      <c r="P190" s="2">
        <v>0</v>
      </c>
      <c r="Q190" s="2">
        <v>0</v>
      </c>
      <c r="R190" s="2">
        <v>0.01</v>
      </c>
      <c r="S190" s="2">
        <v>0</v>
      </c>
      <c r="T190" s="2">
        <v>0.02</v>
      </c>
      <c r="U190" s="2">
        <v>0</v>
      </c>
      <c r="V190" s="2">
        <v>0.25</v>
      </c>
      <c r="W190" s="2">
        <f t="shared" si="31"/>
        <v>100.21296296296299</v>
      </c>
    </row>
    <row r="191" spans="1:23">
      <c r="A191" t="s">
        <v>22</v>
      </c>
      <c r="B191" t="s">
        <v>669</v>
      </c>
      <c r="C191" t="s">
        <v>647</v>
      </c>
      <c r="D191" s="4" t="s">
        <v>21</v>
      </c>
      <c r="E191" s="3">
        <v>4</v>
      </c>
      <c r="F191" s="2">
        <v>0.05</v>
      </c>
      <c r="G191" s="2">
        <v>0.22</v>
      </c>
      <c r="H191" s="2">
        <v>7.0000000000000007E-2</v>
      </c>
      <c r="I191" s="2">
        <v>0.06</v>
      </c>
      <c r="J191" s="2">
        <v>0.09</v>
      </c>
      <c r="K191" s="2">
        <v>-0.04</v>
      </c>
      <c r="L191" s="2">
        <v>92.05</v>
      </c>
      <c r="M191" s="2">
        <f t="shared" si="29"/>
        <v>30.683333333333334</v>
      </c>
      <c r="N191" s="2">
        <f t="shared" si="30"/>
        <v>68.18518518518519</v>
      </c>
      <c r="O191" s="2">
        <v>-0.01</v>
      </c>
      <c r="P191" s="2">
        <v>0.01</v>
      </c>
      <c r="Q191" s="2">
        <v>0.01</v>
      </c>
      <c r="R191" s="2">
        <v>-0.02</v>
      </c>
      <c r="S191" s="2">
        <v>-0.01</v>
      </c>
      <c r="T191" s="2">
        <v>0.01</v>
      </c>
      <c r="U191" s="2">
        <v>0</v>
      </c>
      <c r="V191" s="2">
        <v>0.16</v>
      </c>
      <c r="W191" s="2">
        <f t="shared" si="31"/>
        <v>99.468518518518508</v>
      </c>
    </row>
    <row r="192" spans="1:23">
      <c r="A192" t="s">
        <v>22</v>
      </c>
      <c r="B192" t="s">
        <v>669</v>
      </c>
      <c r="C192" t="s">
        <v>647</v>
      </c>
      <c r="D192" s="4" t="s">
        <v>21</v>
      </c>
      <c r="E192" s="3">
        <v>5</v>
      </c>
      <c r="F192" s="2">
        <v>0.04</v>
      </c>
      <c r="G192" s="2">
        <v>0.27</v>
      </c>
      <c r="H192" s="2">
        <v>0.06</v>
      </c>
      <c r="I192" s="2">
        <v>0.32</v>
      </c>
      <c r="J192" s="2">
        <v>0.11</v>
      </c>
      <c r="K192" s="2">
        <v>-0.04</v>
      </c>
      <c r="L192" s="2">
        <v>92.21</v>
      </c>
      <c r="M192" s="2">
        <f t="shared" si="29"/>
        <v>30.736666666666665</v>
      </c>
      <c r="N192" s="2">
        <f t="shared" si="30"/>
        <v>68.303703703703704</v>
      </c>
      <c r="O192" s="2">
        <v>0</v>
      </c>
      <c r="P192" s="2">
        <v>-0.01</v>
      </c>
      <c r="Q192" s="2">
        <v>0.06</v>
      </c>
      <c r="R192" s="2">
        <v>-0.01</v>
      </c>
      <c r="S192" s="2">
        <v>0.02</v>
      </c>
      <c r="T192" s="2">
        <v>0.03</v>
      </c>
      <c r="U192" s="2">
        <v>0</v>
      </c>
      <c r="V192" s="2">
        <v>0.3</v>
      </c>
      <c r="W192" s="2">
        <f t="shared" si="31"/>
        <v>100.19037037037042</v>
      </c>
    </row>
    <row r="193" spans="1:23">
      <c r="A193" t="s">
        <v>22</v>
      </c>
      <c r="B193" t="s">
        <v>669</v>
      </c>
      <c r="C193" t="s">
        <v>647</v>
      </c>
      <c r="D193" s="4" t="s">
        <v>21</v>
      </c>
      <c r="E193" s="3">
        <v>6</v>
      </c>
      <c r="F193" s="2">
        <v>0.06</v>
      </c>
      <c r="G193" s="2">
        <v>0.23</v>
      </c>
      <c r="H193" s="2">
        <v>0.16</v>
      </c>
      <c r="I193" s="2">
        <v>0.23</v>
      </c>
      <c r="J193" s="2">
        <v>0.1</v>
      </c>
      <c r="K193" s="2">
        <v>-0.04</v>
      </c>
      <c r="L193" s="2">
        <v>92.07</v>
      </c>
      <c r="M193" s="2">
        <f t="shared" si="29"/>
        <v>30.689999999999998</v>
      </c>
      <c r="N193" s="2">
        <f t="shared" si="30"/>
        <v>68.199999999999989</v>
      </c>
      <c r="O193" s="2">
        <v>-0.01</v>
      </c>
      <c r="P193" s="2">
        <v>0.01</v>
      </c>
      <c r="Q193" s="2">
        <v>0.02</v>
      </c>
      <c r="R193" s="2">
        <v>0</v>
      </c>
      <c r="S193" s="2">
        <v>0.01</v>
      </c>
      <c r="T193" s="2">
        <v>0.01</v>
      </c>
      <c r="U193" s="2">
        <v>0.01</v>
      </c>
      <c r="V193" s="2">
        <v>0.22</v>
      </c>
      <c r="W193" s="2">
        <f t="shared" si="31"/>
        <v>99.899999999999977</v>
      </c>
    </row>
    <row r="194" spans="1:23">
      <c r="A194" t="s">
        <v>22</v>
      </c>
      <c r="B194" t="s">
        <v>669</v>
      </c>
      <c r="C194" t="s">
        <v>647</v>
      </c>
      <c r="D194" s="4" t="s">
        <v>21</v>
      </c>
      <c r="E194" s="3">
        <v>7</v>
      </c>
      <c r="F194" s="2">
        <v>0.05</v>
      </c>
      <c r="G194" s="2">
        <v>0.84</v>
      </c>
      <c r="H194" s="2">
        <v>0.12</v>
      </c>
      <c r="I194" s="2">
        <v>0.81</v>
      </c>
      <c r="J194" s="2">
        <v>0.1</v>
      </c>
      <c r="K194" s="2">
        <v>-0.04</v>
      </c>
      <c r="L194" s="2">
        <v>90.94</v>
      </c>
      <c r="M194" s="2">
        <f t="shared" si="29"/>
        <v>30.313333333333333</v>
      </c>
      <c r="N194" s="2">
        <f t="shared" si="30"/>
        <v>67.362962962962968</v>
      </c>
      <c r="O194" s="2">
        <v>-0.01</v>
      </c>
      <c r="P194" s="2">
        <v>-0.01</v>
      </c>
      <c r="Q194" s="2">
        <v>0</v>
      </c>
      <c r="R194" s="2">
        <v>-0.01</v>
      </c>
      <c r="S194" s="2">
        <v>-0.01</v>
      </c>
      <c r="T194" s="2">
        <v>0</v>
      </c>
      <c r="U194" s="2">
        <v>0</v>
      </c>
      <c r="V194" s="2">
        <v>0.71</v>
      </c>
      <c r="W194" s="2">
        <f t="shared" si="31"/>
        <v>100.22629629629634</v>
      </c>
    </row>
    <row r="195" spans="1:23">
      <c r="A195" t="s">
        <v>22</v>
      </c>
      <c r="B195" t="s">
        <v>669</v>
      </c>
      <c r="C195" t="s">
        <v>647</v>
      </c>
      <c r="D195" s="4" t="s">
        <v>21</v>
      </c>
      <c r="E195" s="3">
        <v>8</v>
      </c>
      <c r="F195" s="2">
        <v>0.02</v>
      </c>
      <c r="G195" s="2">
        <v>0.24</v>
      </c>
      <c r="H195" s="2">
        <v>0.08</v>
      </c>
      <c r="I195" s="2">
        <v>0.32</v>
      </c>
      <c r="J195" s="2">
        <v>0.1</v>
      </c>
      <c r="K195" s="2">
        <v>-0.04</v>
      </c>
      <c r="L195" s="2">
        <v>92.01</v>
      </c>
      <c r="M195" s="2">
        <f t="shared" si="29"/>
        <v>30.67</v>
      </c>
      <c r="N195" s="2">
        <f t="shared" si="30"/>
        <v>68.155555555555566</v>
      </c>
      <c r="O195" s="2">
        <v>-0.01</v>
      </c>
      <c r="P195" s="2">
        <v>0</v>
      </c>
      <c r="Q195" s="2">
        <v>0.01</v>
      </c>
      <c r="R195" s="2">
        <v>0.01</v>
      </c>
      <c r="S195" s="2">
        <v>0</v>
      </c>
      <c r="T195" s="2">
        <v>0.01</v>
      </c>
      <c r="U195" s="2">
        <v>0.01</v>
      </c>
      <c r="V195" s="2">
        <v>0.34</v>
      </c>
      <c r="W195" s="2">
        <f t="shared" si="31"/>
        <v>99.915555555555542</v>
      </c>
    </row>
    <row r="196" spans="1:23">
      <c r="A196" t="s">
        <v>22</v>
      </c>
      <c r="B196" t="s">
        <v>669</v>
      </c>
      <c r="C196" t="s">
        <v>647</v>
      </c>
      <c r="D196" s="4" t="s">
        <v>21</v>
      </c>
      <c r="E196" s="3">
        <v>9</v>
      </c>
      <c r="F196" s="2">
        <v>0.25</v>
      </c>
      <c r="G196" s="2">
        <v>2.85</v>
      </c>
      <c r="H196" s="2">
        <v>0.09</v>
      </c>
      <c r="I196" s="2">
        <v>0.45</v>
      </c>
      <c r="J196" s="2">
        <v>0.1</v>
      </c>
      <c r="K196" s="2">
        <v>-0.04</v>
      </c>
      <c r="L196" s="2">
        <v>90.99</v>
      </c>
      <c r="M196" s="2">
        <f t="shared" si="29"/>
        <v>30.33</v>
      </c>
      <c r="N196" s="2">
        <f t="shared" si="30"/>
        <v>67.399999999999991</v>
      </c>
      <c r="O196" s="2">
        <v>-0.01</v>
      </c>
      <c r="P196" s="2">
        <v>0</v>
      </c>
      <c r="Q196" s="2">
        <v>0.03</v>
      </c>
      <c r="R196" s="2">
        <v>-0.01</v>
      </c>
      <c r="S196" s="2">
        <v>0.01</v>
      </c>
      <c r="T196" s="2">
        <v>0</v>
      </c>
      <c r="U196" s="2">
        <v>0.01</v>
      </c>
      <c r="V196" s="2">
        <v>0.39</v>
      </c>
      <c r="W196" s="2">
        <f t="shared" si="31"/>
        <v>101.84999999999998</v>
      </c>
    </row>
    <row r="197" spans="1:23">
      <c r="A197" t="s">
        <v>22</v>
      </c>
      <c r="B197" t="s">
        <v>669</v>
      </c>
      <c r="C197" t="s">
        <v>647</v>
      </c>
      <c r="D197" s="4" t="s">
        <v>21</v>
      </c>
      <c r="E197" s="3">
        <v>10</v>
      </c>
      <c r="F197" s="2">
        <v>7.0000000000000007E-2</v>
      </c>
      <c r="G197" s="2">
        <v>0.27</v>
      </c>
      <c r="H197" s="2">
        <v>7.0000000000000007E-2</v>
      </c>
      <c r="I197" s="2">
        <v>0.06</v>
      </c>
      <c r="J197" s="2">
        <v>0.1</v>
      </c>
      <c r="K197" s="2">
        <v>-0.05</v>
      </c>
      <c r="L197" s="2">
        <v>92.57</v>
      </c>
      <c r="M197" s="2">
        <f t="shared" si="29"/>
        <v>30.856666666666662</v>
      </c>
      <c r="N197" s="2">
        <f t="shared" si="30"/>
        <v>68.570370370370355</v>
      </c>
      <c r="O197" s="2">
        <v>0.02</v>
      </c>
      <c r="P197" s="2">
        <v>0.01</v>
      </c>
      <c r="Q197" s="2">
        <v>0.01</v>
      </c>
      <c r="R197" s="2">
        <v>-0.01</v>
      </c>
      <c r="S197" s="2">
        <v>0.02</v>
      </c>
      <c r="T197" s="2">
        <v>0.02</v>
      </c>
      <c r="U197" s="2">
        <v>0.01</v>
      </c>
      <c r="V197" s="2">
        <v>0.16</v>
      </c>
      <c r="W197" s="2">
        <f t="shared" si="31"/>
        <v>100.18703703703704</v>
      </c>
    </row>
    <row r="198" spans="1:23">
      <c r="A198" t="s">
        <v>24</v>
      </c>
      <c r="B198" t="s">
        <v>671</v>
      </c>
      <c r="C198" t="s">
        <v>647</v>
      </c>
      <c r="D198" s="4" t="s">
        <v>23</v>
      </c>
      <c r="E198" s="3">
        <v>1</v>
      </c>
      <c r="F198" s="2">
        <v>0.05</v>
      </c>
      <c r="G198" s="2">
        <v>0.13</v>
      </c>
      <c r="H198" s="2">
        <v>0.64</v>
      </c>
      <c r="I198" s="2">
        <v>0.18</v>
      </c>
      <c r="J198" s="2">
        <v>0.48</v>
      </c>
      <c r="K198" s="2">
        <v>-0.04</v>
      </c>
      <c r="L198" s="2">
        <v>92.98</v>
      </c>
      <c r="M198" s="2">
        <f t="shared" si="29"/>
        <v>30.993333333333336</v>
      </c>
      <c r="N198" s="2">
        <f t="shared" si="30"/>
        <v>68.874074074074073</v>
      </c>
      <c r="O198" s="2">
        <v>0</v>
      </c>
      <c r="P198" s="2">
        <v>0.01</v>
      </c>
      <c r="Q198" s="2">
        <v>-0.02</v>
      </c>
      <c r="R198" s="2">
        <v>-0.02</v>
      </c>
      <c r="S198" s="2">
        <v>-0.01</v>
      </c>
      <c r="T198" s="2">
        <v>0.01</v>
      </c>
      <c r="U198" s="2">
        <v>-0.01</v>
      </c>
      <c r="V198" s="2">
        <v>0.03</v>
      </c>
      <c r="W198" s="2">
        <f t="shared" si="31"/>
        <v>101.29740740740739</v>
      </c>
    </row>
    <row r="199" spans="1:23">
      <c r="A199" t="s">
        <v>24</v>
      </c>
      <c r="B199" t="s">
        <v>671</v>
      </c>
      <c r="C199" t="s">
        <v>647</v>
      </c>
      <c r="D199" s="4" t="s">
        <v>23</v>
      </c>
      <c r="E199" s="3">
        <v>2</v>
      </c>
      <c r="F199" s="2">
        <v>0.01</v>
      </c>
      <c r="G199" s="2">
        <v>0.17</v>
      </c>
      <c r="H199" s="2">
        <v>0.01</v>
      </c>
      <c r="I199" s="2">
        <v>1.3</v>
      </c>
      <c r="J199" s="2">
        <v>0.48</v>
      </c>
      <c r="K199" s="2">
        <v>-0.04</v>
      </c>
      <c r="L199" s="2">
        <v>91.92</v>
      </c>
      <c r="M199" s="2">
        <f t="shared" si="29"/>
        <v>30.639999999999997</v>
      </c>
      <c r="N199" s="2">
        <f t="shared" si="30"/>
        <v>68.088888888888889</v>
      </c>
      <c r="O199" s="2">
        <v>0</v>
      </c>
      <c r="P199" s="2">
        <v>0</v>
      </c>
      <c r="Q199" s="2">
        <v>0</v>
      </c>
      <c r="R199" s="2">
        <v>0.01</v>
      </c>
      <c r="S199" s="2">
        <v>0</v>
      </c>
      <c r="T199" s="2">
        <v>0.01</v>
      </c>
      <c r="U199" s="2">
        <v>-0.01</v>
      </c>
      <c r="V199" s="2">
        <v>0.04</v>
      </c>
      <c r="W199" s="2">
        <f t="shared" si="31"/>
        <v>100.70888888888889</v>
      </c>
    </row>
    <row r="200" spans="1:23">
      <c r="A200" t="s">
        <v>24</v>
      </c>
      <c r="B200" t="s">
        <v>671</v>
      </c>
      <c r="C200" t="s">
        <v>647</v>
      </c>
      <c r="D200" s="4" t="s">
        <v>23</v>
      </c>
      <c r="E200" s="3">
        <v>3</v>
      </c>
      <c r="F200" s="2">
        <v>0.01</v>
      </c>
      <c r="G200" s="2">
        <v>0.12</v>
      </c>
      <c r="H200" s="2">
        <v>0.03</v>
      </c>
      <c r="I200" s="2">
        <v>0.06</v>
      </c>
      <c r="J200" s="2">
        <v>0.48</v>
      </c>
      <c r="K200" s="2">
        <v>-0.03</v>
      </c>
      <c r="L200" s="2">
        <v>93.45</v>
      </c>
      <c r="M200" s="2">
        <f t="shared" si="29"/>
        <v>31.15</v>
      </c>
      <c r="N200" s="2">
        <f t="shared" si="30"/>
        <v>69.222222222222214</v>
      </c>
      <c r="O200" s="2">
        <v>-0.01</v>
      </c>
      <c r="P200" s="2">
        <v>0.01</v>
      </c>
      <c r="Q200" s="2">
        <v>-0.01</v>
      </c>
      <c r="R200" s="2">
        <v>-0.01</v>
      </c>
      <c r="S200" s="2">
        <v>0</v>
      </c>
      <c r="T200" s="2">
        <v>0.02</v>
      </c>
      <c r="U200" s="2">
        <v>0</v>
      </c>
      <c r="V200" s="2">
        <v>0.01</v>
      </c>
      <c r="W200" s="2">
        <f t="shared" si="31"/>
        <v>101.05222222222223</v>
      </c>
    </row>
    <row r="201" spans="1:23">
      <c r="A201" t="s">
        <v>24</v>
      </c>
      <c r="B201" t="s">
        <v>671</v>
      </c>
      <c r="C201" t="s">
        <v>647</v>
      </c>
      <c r="D201" s="4" t="s">
        <v>23</v>
      </c>
      <c r="E201" s="3">
        <v>4</v>
      </c>
      <c r="F201" s="2">
        <v>0.01</v>
      </c>
      <c r="G201" s="2">
        <v>0.15</v>
      </c>
      <c r="H201" s="2">
        <v>0.02</v>
      </c>
      <c r="I201" s="2">
        <v>0.17</v>
      </c>
      <c r="J201" s="2">
        <v>0.47</v>
      </c>
      <c r="K201" s="2">
        <v>-0.04</v>
      </c>
      <c r="L201" s="2">
        <v>93.08</v>
      </c>
      <c r="M201" s="2">
        <f t="shared" ref="M201:M232" si="32">L201/(56+16)*1/3*(56+16)</f>
        <v>31.026666666666667</v>
      </c>
      <c r="N201" s="2">
        <f t="shared" ref="N201:N217" si="33">L201/(56+16)*2/3*(0.5*(56*2+16*3))</f>
        <v>68.94814814814815</v>
      </c>
      <c r="O201" s="2">
        <v>-0.02</v>
      </c>
      <c r="P201" s="2">
        <v>0.01</v>
      </c>
      <c r="Q201" s="2">
        <v>-0.01</v>
      </c>
      <c r="R201" s="2">
        <v>0</v>
      </c>
      <c r="S201" s="2">
        <v>0</v>
      </c>
      <c r="T201" s="2">
        <v>0.02</v>
      </c>
      <c r="U201" s="2">
        <v>0</v>
      </c>
      <c r="V201" s="2">
        <v>0.03</v>
      </c>
      <c r="W201" s="2">
        <f t="shared" ref="W201:W232" si="34">SUM(F201:V201)-L201</f>
        <v>100.78481481481482</v>
      </c>
    </row>
    <row r="202" spans="1:23">
      <c r="A202" t="s">
        <v>24</v>
      </c>
      <c r="B202" t="s">
        <v>671</v>
      </c>
      <c r="C202" t="s">
        <v>647</v>
      </c>
      <c r="D202" s="4" t="s">
        <v>23</v>
      </c>
      <c r="E202" s="3">
        <v>5</v>
      </c>
      <c r="F202" s="2">
        <v>0.01</v>
      </c>
      <c r="G202" s="2">
        <v>0.15</v>
      </c>
      <c r="H202" s="2">
        <v>0.02</v>
      </c>
      <c r="I202" s="2">
        <v>0.03</v>
      </c>
      <c r="J202" s="2">
        <v>0.49</v>
      </c>
      <c r="K202" s="2">
        <v>-0.03</v>
      </c>
      <c r="L202" s="2">
        <v>92.6</v>
      </c>
      <c r="M202" s="2">
        <f t="shared" si="32"/>
        <v>30.866666666666664</v>
      </c>
      <c r="N202" s="2">
        <f t="shared" si="33"/>
        <v>68.592592592592581</v>
      </c>
      <c r="O202" s="2">
        <v>-0.02</v>
      </c>
      <c r="P202" s="2">
        <v>0</v>
      </c>
      <c r="Q202" s="2">
        <v>-0.02</v>
      </c>
      <c r="R202" s="2">
        <v>-0.01</v>
      </c>
      <c r="S202" s="2">
        <v>-0.01</v>
      </c>
      <c r="T202" s="2">
        <v>0.01</v>
      </c>
      <c r="U202" s="2">
        <v>-0.01</v>
      </c>
      <c r="V202" s="2">
        <v>0.01</v>
      </c>
      <c r="W202" s="2">
        <f t="shared" si="34"/>
        <v>100.07925925925923</v>
      </c>
    </row>
    <row r="203" spans="1:23">
      <c r="A203" t="s">
        <v>24</v>
      </c>
      <c r="B203" t="s">
        <v>671</v>
      </c>
      <c r="C203" t="s">
        <v>647</v>
      </c>
      <c r="D203" s="4" t="s">
        <v>23</v>
      </c>
      <c r="E203" s="3">
        <v>6</v>
      </c>
      <c r="F203" s="2">
        <v>0.01</v>
      </c>
      <c r="G203" s="2">
        <v>0.13</v>
      </c>
      <c r="H203" s="2">
        <v>0.34</v>
      </c>
      <c r="I203" s="2">
        <v>0.31</v>
      </c>
      <c r="J203" s="2">
        <v>0.48</v>
      </c>
      <c r="K203" s="2">
        <v>-0.03</v>
      </c>
      <c r="L203" s="2">
        <v>92.72</v>
      </c>
      <c r="M203" s="2">
        <f t="shared" si="32"/>
        <v>30.906666666666666</v>
      </c>
      <c r="N203" s="2">
        <f t="shared" si="33"/>
        <v>68.681481481481484</v>
      </c>
      <c r="O203" s="2">
        <v>0</v>
      </c>
      <c r="P203" s="2">
        <v>0</v>
      </c>
      <c r="Q203" s="2">
        <v>-0.01</v>
      </c>
      <c r="R203" s="2">
        <v>-0.01</v>
      </c>
      <c r="S203" s="2">
        <v>0.02</v>
      </c>
      <c r="T203" s="2">
        <v>0.01</v>
      </c>
      <c r="U203" s="2">
        <v>-0.01</v>
      </c>
      <c r="V203" s="2">
        <v>0.02</v>
      </c>
      <c r="W203" s="2">
        <f t="shared" si="34"/>
        <v>100.84814814814817</v>
      </c>
    </row>
    <row r="204" spans="1:23">
      <c r="A204" t="s">
        <v>24</v>
      </c>
      <c r="B204" t="s">
        <v>671</v>
      </c>
      <c r="C204" t="s">
        <v>647</v>
      </c>
      <c r="D204" s="4" t="s">
        <v>23</v>
      </c>
      <c r="E204" s="3">
        <v>7</v>
      </c>
      <c r="F204" s="2">
        <v>0.05</v>
      </c>
      <c r="G204" s="2">
        <v>0.1</v>
      </c>
      <c r="H204" s="2">
        <v>0.21</v>
      </c>
      <c r="I204" s="2">
        <v>0.15</v>
      </c>
      <c r="J204" s="2">
        <v>0.48</v>
      </c>
      <c r="K204" s="2">
        <v>-0.05</v>
      </c>
      <c r="L204" s="2">
        <v>92.87</v>
      </c>
      <c r="M204" s="2">
        <f t="shared" si="32"/>
        <v>30.956666666666667</v>
      </c>
      <c r="N204" s="2">
        <f t="shared" si="33"/>
        <v>68.792592592592598</v>
      </c>
      <c r="O204" s="2">
        <v>-0.01</v>
      </c>
      <c r="P204" s="2">
        <v>-0.01</v>
      </c>
      <c r="Q204" s="2">
        <v>0</v>
      </c>
      <c r="R204" s="2">
        <v>-0.01</v>
      </c>
      <c r="S204" s="2">
        <v>-0.01</v>
      </c>
      <c r="T204" s="2">
        <v>0.02</v>
      </c>
      <c r="U204" s="2">
        <v>0.01</v>
      </c>
      <c r="V204" s="2">
        <v>0.03</v>
      </c>
      <c r="W204" s="2">
        <f t="shared" si="34"/>
        <v>100.70925925925928</v>
      </c>
    </row>
    <row r="205" spans="1:23">
      <c r="A205" t="s">
        <v>24</v>
      </c>
      <c r="B205" t="s">
        <v>671</v>
      </c>
      <c r="C205" t="s">
        <v>647</v>
      </c>
      <c r="D205" s="4" t="s">
        <v>23</v>
      </c>
      <c r="E205" s="3">
        <v>8</v>
      </c>
      <c r="F205" s="2">
        <v>0</v>
      </c>
      <c r="G205" s="2">
        <v>0.1</v>
      </c>
      <c r="H205" s="2">
        <v>0</v>
      </c>
      <c r="I205" s="2">
        <v>0.1</v>
      </c>
      <c r="J205" s="2">
        <v>0.47</v>
      </c>
      <c r="K205" s="2">
        <v>-0.03</v>
      </c>
      <c r="L205" s="2">
        <v>93.19</v>
      </c>
      <c r="M205" s="2">
        <f t="shared" si="32"/>
        <v>31.063333333333333</v>
      </c>
      <c r="N205" s="2">
        <f t="shared" si="33"/>
        <v>69.029629629629625</v>
      </c>
      <c r="O205" s="2">
        <v>-0.02</v>
      </c>
      <c r="P205" s="2">
        <v>0</v>
      </c>
      <c r="Q205" s="2">
        <v>-0.01</v>
      </c>
      <c r="R205" s="2">
        <v>-0.03</v>
      </c>
      <c r="S205" s="2">
        <v>0</v>
      </c>
      <c r="T205" s="2">
        <v>0.02</v>
      </c>
      <c r="U205" s="2">
        <v>-0.02</v>
      </c>
      <c r="V205" s="2">
        <v>0.03</v>
      </c>
      <c r="W205" s="2">
        <f t="shared" si="34"/>
        <v>100.70296296296297</v>
      </c>
    </row>
    <row r="206" spans="1:23">
      <c r="A206" t="s">
        <v>24</v>
      </c>
      <c r="B206" t="s">
        <v>671</v>
      </c>
      <c r="C206" t="s">
        <v>647</v>
      </c>
      <c r="D206" s="4" t="s">
        <v>23</v>
      </c>
      <c r="E206" s="3">
        <v>9</v>
      </c>
      <c r="F206" s="2">
        <v>0.02</v>
      </c>
      <c r="G206" s="2">
        <v>0.13</v>
      </c>
      <c r="H206" s="2">
        <v>0.02</v>
      </c>
      <c r="I206" s="2">
        <v>0.05</v>
      </c>
      <c r="J206" s="2">
        <v>0.47</v>
      </c>
      <c r="K206" s="2">
        <v>-0.05</v>
      </c>
      <c r="L206" s="2">
        <v>93.5</v>
      </c>
      <c r="M206" s="2">
        <f t="shared" si="32"/>
        <v>31.166666666666668</v>
      </c>
      <c r="N206" s="2">
        <f t="shared" si="33"/>
        <v>69.259259259259267</v>
      </c>
      <c r="O206" s="2">
        <v>-0.01</v>
      </c>
      <c r="P206" s="2">
        <v>0.01</v>
      </c>
      <c r="Q206" s="2">
        <v>-0.02</v>
      </c>
      <c r="R206" s="2">
        <v>-0.02</v>
      </c>
      <c r="S206" s="2">
        <v>0</v>
      </c>
      <c r="T206" s="2">
        <v>0.01</v>
      </c>
      <c r="U206" s="2">
        <v>0.01</v>
      </c>
      <c r="V206" s="2">
        <v>0.02</v>
      </c>
      <c r="W206" s="2">
        <f t="shared" si="34"/>
        <v>101.06592592592591</v>
      </c>
    </row>
    <row r="207" spans="1:23">
      <c r="A207" t="s">
        <v>24</v>
      </c>
      <c r="B207" t="s">
        <v>671</v>
      </c>
      <c r="C207" t="s">
        <v>647</v>
      </c>
      <c r="D207" s="4" t="s">
        <v>23</v>
      </c>
      <c r="E207" s="3">
        <v>10</v>
      </c>
      <c r="F207" s="2">
        <v>0.02</v>
      </c>
      <c r="G207" s="2">
        <v>0.19</v>
      </c>
      <c r="H207" s="2">
        <v>0.02</v>
      </c>
      <c r="I207" s="2">
        <v>0.23</v>
      </c>
      <c r="J207" s="2">
        <v>0.49</v>
      </c>
      <c r="K207" s="2">
        <v>-0.04</v>
      </c>
      <c r="L207" s="2">
        <v>92.76</v>
      </c>
      <c r="M207" s="2">
        <f t="shared" si="32"/>
        <v>30.92</v>
      </c>
      <c r="N207" s="2">
        <f t="shared" si="33"/>
        <v>68.711111111111109</v>
      </c>
      <c r="O207" s="2">
        <v>-0.01</v>
      </c>
      <c r="P207" s="2">
        <v>0</v>
      </c>
      <c r="Q207" s="2">
        <v>0.03</v>
      </c>
      <c r="R207" s="2">
        <v>-0.04</v>
      </c>
      <c r="S207" s="2">
        <v>0.02</v>
      </c>
      <c r="T207" s="2">
        <v>0.01</v>
      </c>
      <c r="U207" s="2">
        <v>0</v>
      </c>
      <c r="V207" s="2">
        <v>0.02</v>
      </c>
      <c r="W207" s="2">
        <f t="shared" si="34"/>
        <v>100.57111111111114</v>
      </c>
    </row>
    <row r="208" spans="1:23">
      <c r="A208" t="s">
        <v>17</v>
      </c>
      <c r="B208" t="s">
        <v>671</v>
      </c>
      <c r="C208" t="s">
        <v>647</v>
      </c>
      <c r="D208" s="4" t="s">
        <v>16</v>
      </c>
      <c r="E208" s="3">
        <v>1</v>
      </c>
      <c r="F208" s="2">
        <v>0.11</v>
      </c>
      <c r="G208" s="2">
        <v>0.33</v>
      </c>
      <c r="H208" s="2">
        <v>0.41</v>
      </c>
      <c r="I208" s="2">
        <v>0.93</v>
      </c>
      <c r="J208" s="2">
        <v>0.77</v>
      </c>
      <c r="K208" s="2">
        <v>-0.03</v>
      </c>
      <c r="L208" s="2">
        <v>90.96</v>
      </c>
      <c r="M208" s="2">
        <f t="shared" si="32"/>
        <v>30.319999999999997</v>
      </c>
      <c r="N208" s="2">
        <f t="shared" si="33"/>
        <v>67.377777777777766</v>
      </c>
      <c r="O208" s="2">
        <v>0</v>
      </c>
      <c r="P208" s="2">
        <v>0</v>
      </c>
      <c r="Q208" s="2">
        <v>0.03</v>
      </c>
      <c r="R208" s="2">
        <v>0</v>
      </c>
      <c r="S208" s="2">
        <v>-0.02</v>
      </c>
      <c r="T208" s="2">
        <v>0.02</v>
      </c>
      <c r="U208" s="2">
        <v>0.02</v>
      </c>
      <c r="V208" s="2">
        <v>0.04</v>
      </c>
      <c r="W208" s="2">
        <f t="shared" si="34"/>
        <v>100.30777777777776</v>
      </c>
    </row>
    <row r="209" spans="1:23">
      <c r="A209" t="s">
        <v>17</v>
      </c>
      <c r="B209" t="s">
        <v>671</v>
      </c>
      <c r="C209" t="s">
        <v>647</v>
      </c>
      <c r="D209" s="4" t="s">
        <v>16</v>
      </c>
      <c r="E209" s="3">
        <v>2</v>
      </c>
      <c r="F209" s="2">
        <v>0.03</v>
      </c>
      <c r="G209" s="2">
        <v>0.28999999999999998</v>
      </c>
      <c r="H209" s="2">
        <v>0.02</v>
      </c>
      <c r="I209" s="2">
        <v>0.46</v>
      </c>
      <c r="J209" s="2">
        <v>0.78</v>
      </c>
      <c r="K209" s="2">
        <v>-0.02</v>
      </c>
      <c r="L209" s="2">
        <v>92.02</v>
      </c>
      <c r="M209" s="2">
        <f t="shared" si="32"/>
        <v>30.673333333333332</v>
      </c>
      <c r="N209" s="2">
        <f t="shared" si="33"/>
        <v>68.162962962962965</v>
      </c>
      <c r="O209" s="2">
        <v>0</v>
      </c>
      <c r="P209" s="2">
        <v>0</v>
      </c>
      <c r="Q209" s="2">
        <v>0</v>
      </c>
      <c r="R209" s="2">
        <v>-0.02</v>
      </c>
      <c r="S209" s="2">
        <v>0.01</v>
      </c>
      <c r="T209" s="2">
        <v>0.02</v>
      </c>
      <c r="U209" s="2">
        <v>-0.04</v>
      </c>
      <c r="V209" s="2">
        <v>0.05</v>
      </c>
      <c r="W209" s="2">
        <f t="shared" si="34"/>
        <v>100.41629629629632</v>
      </c>
    </row>
    <row r="210" spans="1:23">
      <c r="A210" t="s">
        <v>17</v>
      </c>
      <c r="B210" t="s">
        <v>671</v>
      </c>
      <c r="C210" t="s">
        <v>647</v>
      </c>
      <c r="D210" s="4" t="s">
        <v>16</v>
      </c>
      <c r="E210" s="3">
        <v>3</v>
      </c>
      <c r="F210" s="2">
        <v>0.05</v>
      </c>
      <c r="G210" s="2">
        <v>0.18</v>
      </c>
      <c r="H210" s="2">
        <v>0.02</v>
      </c>
      <c r="I210" s="2">
        <v>0.21</v>
      </c>
      <c r="J210" s="2">
        <v>0.71</v>
      </c>
      <c r="K210" s="2">
        <v>0</v>
      </c>
      <c r="L210" s="2">
        <v>92.41</v>
      </c>
      <c r="M210" s="2">
        <f t="shared" si="32"/>
        <v>30.803333333333331</v>
      </c>
      <c r="N210" s="2">
        <f t="shared" si="33"/>
        <v>68.451851851851842</v>
      </c>
      <c r="O210" s="2">
        <v>-0.02</v>
      </c>
      <c r="P210" s="2">
        <v>-0.01</v>
      </c>
      <c r="Q210" s="2">
        <v>0.01</v>
      </c>
      <c r="R210" s="2">
        <v>0</v>
      </c>
      <c r="S210" s="2">
        <v>0</v>
      </c>
      <c r="T210" s="2">
        <v>0.02</v>
      </c>
      <c r="U210" s="2">
        <v>0.02</v>
      </c>
      <c r="V210" s="2">
        <v>0.04</v>
      </c>
      <c r="W210" s="2">
        <f t="shared" si="34"/>
        <v>100.48518518518517</v>
      </c>
    </row>
    <row r="211" spans="1:23">
      <c r="A211" t="s">
        <v>17</v>
      </c>
      <c r="B211" t="s">
        <v>671</v>
      </c>
      <c r="C211" t="s">
        <v>647</v>
      </c>
      <c r="D211" s="4" t="s">
        <v>16</v>
      </c>
      <c r="E211" s="3">
        <v>4</v>
      </c>
      <c r="F211" s="2">
        <v>0.34</v>
      </c>
      <c r="G211" s="2">
        <v>1.57</v>
      </c>
      <c r="H211" s="2">
        <v>0.02</v>
      </c>
      <c r="I211" s="2">
        <v>0.51</v>
      </c>
      <c r="J211" s="2">
        <v>0.93</v>
      </c>
      <c r="K211" s="2">
        <v>0.02</v>
      </c>
      <c r="L211" s="2">
        <v>90.61</v>
      </c>
      <c r="M211" s="2">
        <f t="shared" si="32"/>
        <v>30.203333333333333</v>
      </c>
      <c r="N211" s="2">
        <f t="shared" si="33"/>
        <v>67.118518518518513</v>
      </c>
      <c r="O211" s="2">
        <v>0</v>
      </c>
      <c r="P211" s="2">
        <v>0.02</v>
      </c>
      <c r="Q211" s="2">
        <v>0.1</v>
      </c>
      <c r="R211" s="2">
        <v>0</v>
      </c>
      <c r="S211" s="2">
        <v>0</v>
      </c>
      <c r="T211" s="2">
        <v>0.02</v>
      </c>
      <c r="U211" s="2">
        <v>-0.02</v>
      </c>
      <c r="V211" s="2">
        <v>0.09</v>
      </c>
      <c r="W211" s="2">
        <f t="shared" si="34"/>
        <v>100.92185185185186</v>
      </c>
    </row>
    <row r="212" spans="1:23">
      <c r="A212" t="s">
        <v>17</v>
      </c>
      <c r="B212" t="s">
        <v>671</v>
      </c>
      <c r="C212" t="s">
        <v>647</v>
      </c>
      <c r="D212" s="4" t="s">
        <v>16</v>
      </c>
      <c r="E212" s="3">
        <v>5</v>
      </c>
      <c r="F212" s="2">
        <v>0.02</v>
      </c>
      <c r="G212" s="2">
        <v>0.23</v>
      </c>
      <c r="H212" s="2">
        <v>0.03</v>
      </c>
      <c r="I212" s="2">
        <v>0.06</v>
      </c>
      <c r="J212" s="2">
        <v>1.04</v>
      </c>
      <c r="K212" s="2">
        <v>0</v>
      </c>
      <c r="L212" s="2">
        <v>92.2</v>
      </c>
      <c r="M212" s="2">
        <f t="shared" si="32"/>
        <v>30.733333333333334</v>
      </c>
      <c r="N212" s="2">
        <f t="shared" si="33"/>
        <v>68.296296296296305</v>
      </c>
      <c r="O212" s="2">
        <v>0</v>
      </c>
      <c r="P212" s="2">
        <v>0</v>
      </c>
      <c r="Q212" s="2">
        <v>-0.01</v>
      </c>
      <c r="R212" s="2">
        <v>-0.02</v>
      </c>
      <c r="S212" s="2">
        <v>0.01</v>
      </c>
      <c r="T212" s="2">
        <v>0.02</v>
      </c>
      <c r="U212" s="2">
        <v>-0.01</v>
      </c>
      <c r="V212" s="2">
        <v>0.05</v>
      </c>
      <c r="W212" s="2">
        <f t="shared" si="34"/>
        <v>100.44962962962965</v>
      </c>
    </row>
    <row r="213" spans="1:23">
      <c r="A213" t="s">
        <v>17</v>
      </c>
      <c r="B213" t="s">
        <v>671</v>
      </c>
      <c r="C213" t="s">
        <v>647</v>
      </c>
      <c r="D213" s="4" t="s">
        <v>16</v>
      </c>
      <c r="E213" s="3">
        <v>6</v>
      </c>
      <c r="F213" s="2">
        <v>0.02</v>
      </c>
      <c r="G213" s="2">
        <v>0.18</v>
      </c>
      <c r="H213" s="2">
        <v>0.03</v>
      </c>
      <c r="I213" s="2">
        <v>0.32</v>
      </c>
      <c r="J213" s="2">
        <v>1.05</v>
      </c>
      <c r="K213" s="2">
        <v>0.01</v>
      </c>
      <c r="L213" s="2">
        <v>91.72</v>
      </c>
      <c r="M213" s="2">
        <f t="shared" si="32"/>
        <v>30.573333333333334</v>
      </c>
      <c r="N213" s="2">
        <f t="shared" si="33"/>
        <v>67.940740740740736</v>
      </c>
      <c r="O213" s="2">
        <v>-0.02</v>
      </c>
      <c r="P213" s="2">
        <v>-0.01</v>
      </c>
      <c r="Q213" s="2">
        <v>0</v>
      </c>
      <c r="R213" s="2">
        <v>-0.04</v>
      </c>
      <c r="S213" s="2">
        <v>0</v>
      </c>
      <c r="T213" s="2">
        <v>0.02</v>
      </c>
      <c r="U213" s="2">
        <v>0.01</v>
      </c>
      <c r="V213" s="2">
        <v>0.05</v>
      </c>
      <c r="W213" s="2">
        <f t="shared" si="34"/>
        <v>100.13407407407408</v>
      </c>
    </row>
    <row r="214" spans="1:23">
      <c r="A214" t="s">
        <v>17</v>
      </c>
      <c r="B214" t="s">
        <v>671</v>
      </c>
      <c r="C214" t="s">
        <v>647</v>
      </c>
      <c r="D214" s="4" t="s">
        <v>16</v>
      </c>
      <c r="E214" s="3">
        <v>7</v>
      </c>
      <c r="F214" s="2">
        <v>0.02</v>
      </c>
      <c r="G214" s="2">
        <v>0.16</v>
      </c>
      <c r="H214" s="2">
        <v>0.02</v>
      </c>
      <c r="I214" s="2">
        <v>0.22</v>
      </c>
      <c r="J214" s="2">
        <v>0.73</v>
      </c>
      <c r="K214" s="2">
        <v>-0.04</v>
      </c>
      <c r="L214" s="2">
        <v>92.41</v>
      </c>
      <c r="M214" s="2">
        <f t="shared" si="32"/>
        <v>30.803333333333331</v>
      </c>
      <c r="N214" s="2">
        <f t="shared" si="33"/>
        <v>68.451851851851842</v>
      </c>
      <c r="O214" s="2">
        <v>0</v>
      </c>
      <c r="P214" s="2">
        <v>0.01</v>
      </c>
      <c r="Q214" s="2">
        <v>0.02</v>
      </c>
      <c r="R214" s="2">
        <v>-0.02</v>
      </c>
      <c r="S214" s="2">
        <v>0.01</v>
      </c>
      <c r="T214" s="2">
        <v>0.02</v>
      </c>
      <c r="U214" s="2">
        <v>0.01</v>
      </c>
      <c r="V214" s="2">
        <v>0.04</v>
      </c>
      <c r="W214" s="2">
        <f t="shared" si="34"/>
        <v>100.45518518518514</v>
      </c>
    </row>
    <row r="215" spans="1:23">
      <c r="A215" t="s">
        <v>17</v>
      </c>
      <c r="B215" t="s">
        <v>671</v>
      </c>
      <c r="C215" t="s">
        <v>647</v>
      </c>
      <c r="D215" s="4" t="s">
        <v>16</v>
      </c>
      <c r="E215" s="3">
        <v>8</v>
      </c>
      <c r="F215" s="2">
        <v>0.03</v>
      </c>
      <c r="G215" s="2">
        <v>0.27</v>
      </c>
      <c r="H215" s="2">
        <v>0.05</v>
      </c>
      <c r="I215" s="2">
        <v>0.37</v>
      </c>
      <c r="J215" s="2">
        <v>1.07</v>
      </c>
      <c r="K215" s="2">
        <v>0.02</v>
      </c>
      <c r="L215" s="2">
        <v>91.79</v>
      </c>
      <c r="M215" s="2">
        <f t="shared" si="32"/>
        <v>30.596666666666668</v>
      </c>
      <c r="N215" s="2">
        <f t="shared" si="33"/>
        <v>67.992592592592601</v>
      </c>
      <c r="O215" s="2">
        <v>-0.01</v>
      </c>
      <c r="P215" s="2">
        <v>0.01</v>
      </c>
      <c r="Q215" s="2">
        <v>0.03</v>
      </c>
      <c r="R215" s="2">
        <v>0</v>
      </c>
      <c r="S215" s="2">
        <v>0.02</v>
      </c>
      <c r="T215" s="2">
        <v>0.02</v>
      </c>
      <c r="U215" s="2">
        <v>-0.02</v>
      </c>
      <c r="V215" s="2">
        <v>0.05</v>
      </c>
      <c r="W215" s="2">
        <f t="shared" si="34"/>
        <v>100.49925925925929</v>
      </c>
    </row>
    <row r="216" spans="1:23">
      <c r="A216" t="s">
        <v>17</v>
      </c>
      <c r="B216" t="s">
        <v>671</v>
      </c>
      <c r="C216" t="s">
        <v>647</v>
      </c>
      <c r="D216" s="4" t="s">
        <v>16</v>
      </c>
      <c r="E216" s="3">
        <v>9</v>
      </c>
      <c r="F216" s="2">
        <v>0.05</v>
      </c>
      <c r="G216" s="2">
        <v>0.76</v>
      </c>
      <c r="H216" s="2">
        <v>0.02</v>
      </c>
      <c r="I216" s="2">
        <v>1.01</v>
      </c>
      <c r="J216" s="2">
        <v>1.01</v>
      </c>
      <c r="K216" s="2">
        <v>0.02</v>
      </c>
      <c r="L216" s="2">
        <v>91.09</v>
      </c>
      <c r="M216" s="2">
        <f t="shared" si="32"/>
        <v>30.363333333333337</v>
      </c>
      <c r="N216" s="2">
        <f t="shared" si="33"/>
        <v>67.474074074074082</v>
      </c>
      <c r="O216" s="2">
        <v>0.01</v>
      </c>
      <c r="P216" s="2">
        <v>0</v>
      </c>
      <c r="Q216" s="2">
        <v>0.03</v>
      </c>
      <c r="R216" s="2">
        <v>-0.03</v>
      </c>
      <c r="S216" s="2">
        <v>0.01</v>
      </c>
      <c r="T216" s="2">
        <v>0.01</v>
      </c>
      <c r="U216" s="2">
        <v>-0.01</v>
      </c>
      <c r="V216" s="2">
        <v>0.05</v>
      </c>
      <c r="W216" s="2">
        <f t="shared" si="34"/>
        <v>100.77740740740742</v>
      </c>
    </row>
    <row r="217" spans="1:23">
      <c r="A217" t="s">
        <v>17</v>
      </c>
      <c r="B217" t="s">
        <v>671</v>
      </c>
      <c r="C217" t="s">
        <v>647</v>
      </c>
      <c r="D217" s="4" t="s">
        <v>16</v>
      </c>
      <c r="E217" s="3">
        <v>10</v>
      </c>
      <c r="F217" s="2">
        <v>0.04</v>
      </c>
      <c r="G217" s="2">
        <v>0.23</v>
      </c>
      <c r="H217" s="2">
        <v>0.03</v>
      </c>
      <c r="I217" s="2">
        <v>0.35</v>
      </c>
      <c r="J217" s="2">
        <v>0.83</v>
      </c>
      <c r="K217" s="2">
        <v>-0.03</v>
      </c>
      <c r="L217" s="2">
        <v>91.97</v>
      </c>
      <c r="M217" s="2">
        <f t="shared" si="32"/>
        <v>30.65666666666667</v>
      </c>
      <c r="N217" s="2">
        <f t="shared" si="33"/>
        <v>68.125925925925927</v>
      </c>
      <c r="O217" s="2">
        <v>-0.02</v>
      </c>
      <c r="P217" s="2">
        <v>0.01</v>
      </c>
      <c r="Q217" s="2">
        <v>0.01</v>
      </c>
      <c r="R217" s="2">
        <v>0</v>
      </c>
      <c r="S217" s="2">
        <v>0.01</v>
      </c>
      <c r="T217" s="2">
        <v>0.02</v>
      </c>
      <c r="U217" s="2">
        <v>-0.01</v>
      </c>
      <c r="V217" s="2">
        <v>0.04</v>
      </c>
      <c r="W217" s="2">
        <f t="shared" si="34"/>
        <v>100.29259259259257</v>
      </c>
    </row>
    <row r="218" spans="1:23">
      <c r="A218" s="58"/>
      <c r="B218" s="58"/>
      <c r="D218" s="4"/>
      <c r="E218" s="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</row>
    <row r="219" spans="1:23">
      <c r="A219" s="58"/>
      <c r="B219" s="58"/>
      <c r="D219" s="4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58"/>
      <c r="B220" s="58"/>
      <c r="D220" s="4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58"/>
      <c r="B221" s="58"/>
      <c r="D221" s="4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58"/>
      <c r="B222" s="58"/>
    </row>
    <row r="223" spans="1:23">
      <c r="A223" s="77"/>
      <c r="B223" s="77"/>
    </row>
    <row r="224" spans="1:23">
      <c r="A224" s="58"/>
      <c r="B224" s="58"/>
    </row>
    <row r="225" spans="1:23">
      <c r="A225" s="58"/>
      <c r="B225" s="58"/>
      <c r="D225" s="4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7" spans="1:23">
      <c r="A227" s="58"/>
      <c r="B227" s="58"/>
      <c r="D227" s="4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58"/>
      <c r="B228" s="58"/>
      <c r="D228" s="4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58"/>
      <c r="B229" s="58"/>
      <c r="D229" s="4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58"/>
      <c r="B230" s="58"/>
    </row>
    <row r="231" spans="1:23">
      <c r="A231" s="58"/>
      <c r="B231" s="58"/>
    </row>
    <row r="232" spans="1:23">
      <c r="A232" s="58"/>
      <c r="B232" s="58"/>
      <c r="D232" s="4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66" spans="4:23">
      <c r="D266" s="4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82" spans="4:23">
      <c r="D282" s="4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</sheetData>
  <sortState xmlns:xlrd2="http://schemas.microsoft.com/office/spreadsheetml/2017/richdata2" ref="A7:W232">
    <sortCondition ref="B7:B232"/>
  </sortState>
  <mergeCells count="1">
    <mergeCell ref="M5:N5"/>
  </mergeCells>
  <phoneticPr fontId="15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9614-56CC-4E5B-9FD6-252F108A2EF9}">
  <dimension ref="A1:DH171"/>
  <sheetViews>
    <sheetView topLeftCell="BY1" workbookViewId="0">
      <selection activeCell="CP20" sqref="CP20"/>
    </sheetView>
  </sheetViews>
  <sheetFormatPr defaultRowHeight="15"/>
  <cols>
    <col min="1" max="2" width="21.5703125" customWidth="1"/>
    <col min="3" max="3" width="29" customWidth="1"/>
    <col min="4" max="4" width="11.5703125" customWidth="1"/>
    <col min="5" max="5" width="39.7109375" customWidth="1"/>
    <col min="8" max="10" width="9.140625" style="19"/>
    <col min="14" max="15" width="9.140625" style="19"/>
    <col min="17" max="18" width="9.140625" style="19"/>
    <col min="20" max="20" width="9.140625" style="19"/>
    <col min="22" max="23" width="9.140625" style="19"/>
    <col min="26" max="27" width="9.140625" style="19"/>
    <col min="29" max="29" width="9.140625" style="19"/>
    <col min="36" max="36" width="9.140625" style="19"/>
    <col min="39" max="39" width="9.140625" style="19"/>
    <col min="44" max="45" width="9.28515625" customWidth="1"/>
    <col min="54" max="57" width="9.140625" style="19"/>
    <col min="58" max="58" width="17.5703125" style="19" customWidth="1"/>
  </cols>
  <sheetData>
    <row r="1" spans="1:112">
      <c r="T1" s="19" t="s">
        <v>652</v>
      </c>
      <c r="U1">
        <v>720000</v>
      </c>
    </row>
    <row r="2" spans="1:112">
      <c r="D2" s="7" t="s">
        <v>52</v>
      </c>
      <c r="E2" s="7" t="s">
        <v>53</v>
      </c>
      <c r="F2" s="8" t="s">
        <v>54</v>
      </c>
      <c r="G2" s="8" t="s">
        <v>55</v>
      </c>
      <c r="H2" s="9" t="s">
        <v>56</v>
      </c>
      <c r="I2" s="9" t="s">
        <v>57</v>
      </c>
      <c r="J2" s="9" t="s">
        <v>58</v>
      </c>
      <c r="K2" s="8" t="s">
        <v>59</v>
      </c>
      <c r="L2" s="8" t="s">
        <v>60</v>
      </c>
      <c r="M2" s="8" t="s">
        <v>61</v>
      </c>
      <c r="N2" s="9" t="s">
        <v>62</v>
      </c>
      <c r="O2" s="9" t="s">
        <v>63</v>
      </c>
      <c r="P2" s="8" t="s">
        <v>64</v>
      </c>
      <c r="Q2" s="9" t="s">
        <v>65</v>
      </c>
      <c r="R2" s="9" t="s">
        <v>66</v>
      </c>
      <c r="S2" s="8" t="s">
        <v>67</v>
      </c>
      <c r="T2" s="9" t="s">
        <v>68</v>
      </c>
      <c r="U2" s="8" t="s">
        <v>69</v>
      </c>
      <c r="V2" s="9" t="s">
        <v>70</v>
      </c>
      <c r="W2" s="9" t="s">
        <v>71</v>
      </c>
      <c r="X2" s="10" t="s">
        <v>72</v>
      </c>
      <c r="Y2" s="8" t="s">
        <v>73</v>
      </c>
      <c r="Z2" s="9" t="s">
        <v>74</v>
      </c>
      <c r="AA2" s="9" t="s">
        <v>75</v>
      </c>
      <c r="AB2" s="8" t="s">
        <v>76</v>
      </c>
      <c r="AC2" s="9" t="s">
        <v>77</v>
      </c>
      <c r="AD2" s="8" t="s">
        <v>78</v>
      </c>
      <c r="AE2" s="8" t="s">
        <v>79</v>
      </c>
      <c r="AF2" s="8" t="s">
        <v>80</v>
      </c>
      <c r="AG2" s="8" t="s">
        <v>81</v>
      </c>
      <c r="AH2" s="8" t="s">
        <v>82</v>
      </c>
      <c r="AI2" s="8" t="s">
        <v>83</v>
      </c>
      <c r="AJ2" s="9" t="s">
        <v>84</v>
      </c>
      <c r="AK2" s="8" t="s">
        <v>85</v>
      </c>
      <c r="AL2" s="8" t="s">
        <v>86</v>
      </c>
      <c r="AM2" s="9" t="s">
        <v>87</v>
      </c>
      <c r="AN2" s="8" t="s">
        <v>88</v>
      </c>
      <c r="AO2" s="8" t="s">
        <v>89</v>
      </c>
      <c r="AP2" s="8" t="s">
        <v>90</v>
      </c>
      <c r="AQ2" s="8" t="s">
        <v>91</v>
      </c>
      <c r="AR2" s="8" t="s">
        <v>92</v>
      </c>
      <c r="AS2" s="8" t="s">
        <v>93</v>
      </c>
      <c r="AT2" s="8" t="s">
        <v>94</v>
      </c>
      <c r="AU2" s="8" t="s">
        <v>95</v>
      </c>
      <c r="AV2" s="8" t="s">
        <v>96</v>
      </c>
      <c r="AW2" s="8" t="s">
        <v>97</v>
      </c>
      <c r="AX2" s="8" t="s">
        <v>98</v>
      </c>
      <c r="AY2" s="8" t="s">
        <v>99</v>
      </c>
      <c r="AZ2" s="8" t="s">
        <v>100</v>
      </c>
      <c r="BB2" s="9" t="s">
        <v>101</v>
      </c>
      <c r="BC2" s="9" t="s">
        <v>102</v>
      </c>
      <c r="BD2" s="9" t="s">
        <v>101</v>
      </c>
      <c r="BE2" s="9" t="s">
        <v>102</v>
      </c>
      <c r="BF2" s="9" t="s">
        <v>103</v>
      </c>
      <c r="BH2" s="8"/>
      <c r="BI2" s="8"/>
      <c r="BJ2" s="9"/>
      <c r="BK2" s="9"/>
      <c r="BL2" s="9"/>
      <c r="BM2" s="8"/>
      <c r="BN2" s="8"/>
      <c r="BO2" s="8"/>
      <c r="BP2" s="9"/>
      <c r="BQ2" s="9"/>
      <c r="BR2" s="8"/>
      <c r="BS2" s="9"/>
      <c r="BT2" s="9"/>
      <c r="BU2" s="8"/>
      <c r="BV2" s="9"/>
      <c r="BW2" s="8"/>
      <c r="BX2" s="9"/>
      <c r="BY2" s="9"/>
      <c r="BZ2" s="10"/>
      <c r="CA2" s="8"/>
      <c r="CB2" s="9"/>
      <c r="CC2" s="9"/>
      <c r="CD2" s="8"/>
      <c r="CE2" s="9"/>
      <c r="CF2" s="8"/>
      <c r="CG2" s="8"/>
      <c r="CH2" s="8"/>
      <c r="CI2" s="8"/>
      <c r="CJ2" s="8"/>
      <c r="CK2" s="8"/>
      <c r="CL2" s="9"/>
      <c r="CM2" s="8"/>
      <c r="CN2" s="8"/>
      <c r="CO2" s="9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D2" s="9"/>
      <c r="DE2" s="9"/>
      <c r="DF2" s="9"/>
      <c r="DG2" s="9"/>
      <c r="DH2" s="9"/>
    </row>
    <row r="3" spans="1:112">
      <c r="A3" s="58" t="s">
        <v>557</v>
      </c>
      <c r="B3" s="58"/>
      <c r="D3" s="7"/>
      <c r="E3" s="7"/>
      <c r="F3" s="8"/>
      <c r="G3" s="8"/>
      <c r="H3" s="9"/>
      <c r="I3" s="9"/>
      <c r="J3" s="9"/>
      <c r="K3" s="8"/>
      <c r="L3" s="8"/>
      <c r="M3" s="8"/>
      <c r="N3" s="9"/>
      <c r="O3" s="9"/>
      <c r="P3" s="8"/>
      <c r="Q3" s="9"/>
      <c r="R3" s="9"/>
      <c r="S3" s="8"/>
      <c r="T3" s="9"/>
      <c r="U3" s="8"/>
      <c r="V3" s="9"/>
      <c r="W3" s="9"/>
      <c r="X3" s="10"/>
      <c r="Y3" s="8"/>
      <c r="Z3" s="9"/>
      <c r="AA3" s="9"/>
      <c r="AB3" s="8"/>
      <c r="AC3" s="9"/>
      <c r="AD3" s="8"/>
      <c r="AE3" s="8"/>
      <c r="AF3" s="8"/>
      <c r="AG3" s="8"/>
      <c r="AH3" s="8"/>
      <c r="AI3" s="8"/>
      <c r="AJ3" s="9"/>
      <c r="AK3" s="8"/>
      <c r="AL3" s="8"/>
      <c r="AM3" s="9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B3" s="9"/>
      <c r="BC3" s="9"/>
      <c r="BD3" s="9"/>
      <c r="BE3" s="9"/>
      <c r="BF3" s="9"/>
      <c r="BH3" s="8"/>
      <c r="BI3" s="8"/>
      <c r="BJ3" s="9"/>
      <c r="BK3" s="9"/>
      <c r="BL3" s="9"/>
      <c r="BM3" s="8"/>
      <c r="BN3" s="8"/>
      <c r="BO3" s="8"/>
      <c r="BP3" s="9"/>
      <c r="BQ3" s="9"/>
      <c r="BR3" s="8"/>
      <c r="BS3" s="9"/>
      <c r="BT3" s="9"/>
      <c r="BU3" s="8"/>
      <c r="BV3" s="9"/>
      <c r="BW3" s="8"/>
      <c r="BX3" s="9"/>
      <c r="BY3" s="9"/>
      <c r="BZ3" s="10"/>
      <c r="CA3" s="8"/>
      <c r="CB3" s="9"/>
      <c r="CC3" s="9"/>
      <c r="CD3" s="8"/>
      <c r="CE3" s="9"/>
      <c r="CF3" s="8"/>
      <c r="CG3" s="8"/>
      <c r="CH3" s="8"/>
      <c r="CI3" s="8"/>
      <c r="CJ3" s="8"/>
      <c r="CK3" s="8"/>
      <c r="CL3" s="9"/>
      <c r="CM3" s="8"/>
      <c r="CN3" s="8"/>
      <c r="CO3" s="9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D3" s="9"/>
      <c r="DE3" s="9"/>
      <c r="DF3" s="9"/>
      <c r="DG3" s="9"/>
      <c r="DH3" s="9"/>
    </row>
    <row r="4" spans="1:112" s="11" customFormat="1">
      <c r="A4" s="11" t="s">
        <v>31</v>
      </c>
      <c r="B4" t="s">
        <v>666</v>
      </c>
      <c r="C4" s="11" t="s">
        <v>104</v>
      </c>
      <c r="D4" s="12" t="s">
        <v>105</v>
      </c>
      <c r="E4" s="13" t="s">
        <v>106</v>
      </c>
      <c r="F4" s="14" t="s">
        <v>107</v>
      </c>
      <c r="G4" s="14">
        <v>77.400000000000006</v>
      </c>
      <c r="H4" s="14">
        <v>19.899999999999999</v>
      </c>
      <c r="I4" s="14">
        <v>147</v>
      </c>
      <c r="J4" s="14">
        <v>440</v>
      </c>
      <c r="K4" s="14">
        <v>18.8</v>
      </c>
      <c r="L4" s="14">
        <v>58.3</v>
      </c>
      <c r="M4" s="14" t="s">
        <v>108</v>
      </c>
      <c r="N4" s="14">
        <v>0.47799999999999998</v>
      </c>
      <c r="O4" s="14">
        <v>6895</v>
      </c>
      <c r="P4" s="14">
        <v>6874</v>
      </c>
      <c r="Q4" s="14">
        <v>1281</v>
      </c>
      <c r="R4" s="14">
        <v>15.5</v>
      </c>
      <c r="S4" s="14">
        <v>15.4</v>
      </c>
      <c r="T4" s="14">
        <v>31.4</v>
      </c>
      <c r="U4" s="14">
        <v>680000</v>
      </c>
      <c r="V4" s="14">
        <v>5.35</v>
      </c>
      <c r="W4" s="14">
        <v>61.8</v>
      </c>
      <c r="X4" s="14">
        <v>3.62</v>
      </c>
      <c r="Y4" s="14">
        <v>4.05</v>
      </c>
      <c r="Z4" s="14">
        <v>3.23</v>
      </c>
      <c r="AA4" s="14">
        <v>10.1</v>
      </c>
      <c r="AB4" s="14">
        <v>10.5</v>
      </c>
      <c r="AC4" s="14">
        <v>0.81799999999999995</v>
      </c>
      <c r="AD4" s="14">
        <v>6.32</v>
      </c>
      <c r="AE4" s="14">
        <v>0.72499999999999998</v>
      </c>
      <c r="AF4" s="14">
        <v>1.49</v>
      </c>
      <c r="AG4" s="14">
        <v>0.755</v>
      </c>
      <c r="AH4" s="14">
        <v>0.54800000000000004</v>
      </c>
      <c r="AI4" s="14">
        <v>1.01</v>
      </c>
      <c r="AJ4" s="14">
        <v>0.79300000000000004</v>
      </c>
      <c r="AK4" s="14" t="s">
        <v>109</v>
      </c>
      <c r="AL4" s="14">
        <v>4.5499999999999999E-2</v>
      </c>
      <c r="AM4" s="14">
        <v>3.6</v>
      </c>
      <c r="AN4" s="14">
        <v>1.43</v>
      </c>
      <c r="AO4" s="14">
        <v>5.26</v>
      </c>
      <c r="AP4" s="14">
        <v>2.25</v>
      </c>
      <c r="AQ4" s="14">
        <v>3.63</v>
      </c>
      <c r="AR4" s="14">
        <v>4.8899999999999999E-2</v>
      </c>
      <c r="AS4" s="14">
        <v>2.5899999999999999E-2</v>
      </c>
      <c r="AT4" s="14">
        <v>1.6799999999999999E-2</v>
      </c>
      <c r="AU4" s="14">
        <v>14.2</v>
      </c>
      <c r="AV4" s="14">
        <v>7.7000000000000002E-3</v>
      </c>
      <c r="AW4" s="14">
        <v>5.92</v>
      </c>
      <c r="AX4" s="14">
        <v>6.8400000000000002E-2</v>
      </c>
      <c r="AY4" s="14">
        <v>2.83</v>
      </c>
      <c r="AZ4" s="14">
        <v>24.1</v>
      </c>
      <c r="BB4" s="11">
        <f t="shared" ref="BB4:BB35" si="0">O4+Q4</f>
        <v>8176</v>
      </c>
      <c r="BC4" s="11">
        <f t="shared" ref="BC4:BC35" si="1">I4+T4</f>
        <v>178.4</v>
      </c>
      <c r="BD4" s="11">
        <f t="shared" ref="BD4:BD35" si="2">BB4/1000000*100</f>
        <v>0.81759999999999988</v>
      </c>
      <c r="BE4" s="11">
        <f t="shared" ref="BE4:BE35" si="3">BC4/1000000*100</f>
        <v>1.7840000000000002E-2</v>
      </c>
      <c r="BF4" s="11">
        <f t="shared" ref="BF4:BF35" si="4">W4/(S4+T4)</f>
        <v>1.3205128205128205</v>
      </c>
    </row>
    <row r="5" spans="1:112" s="11" customFormat="1">
      <c r="A5" s="11" t="s">
        <v>31</v>
      </c>
      <c r="B5" t="s">
        <v>666</v>
      </c>
      <c r="C5" s="11" t="s">
        <v>104</v>
      </c>
      <c r="D5" s="12" t="s">
        <v>110</v>
      </c>
      <c r="E5" s="13" t="s">
        <v>111</v>
      </c>
      <c r="F5" s="14" t="s">
        <v>112</v>
      </c>
      <c r="G5" s="14">
        <v>32.200000000000003</v>
      </c>
      <c r="H5" s="14">
        <v>16.2</v>
      </c>
      <c r="I5" s="14">
        <v>122</v>
      </c>
      <c r="J5" s="14">
        <v>545</v>
      </c>
      <c r="K5" s="14">
        <v>22</v>
      </c>
      <c r="L5" s="14">
        <v>12.7</v>
      </c>
      <c r="M5" s="14" t="s">
        <v>113</v>
      </c>
      <c r="N5" s="14">
        <v>0.54300000000000004</v>
      </c>
      <c r="O5" s="14">
        <v>6451</v>
      </c>
      <c r="P5" s="14">
        <v>6529</v>
      </c>
      <c r="Q5" s="14">
        <v>1185</v>
      </c>
      <c r="R5" s="14">
        <v>12.1</v>
      </c>
      <c r="S5" s="14">
        <v>10.7</v>
      </c>
      <c r="T5" s="14">
        <v>20.100000000000001</v>
      </c>
      <c r="U5" s="14">
        <v>680000</v>
      </c>
      <c r="V5" s="14">
        <v>5.05</v>
      </c>
      <c r="W5" s="14">
        <v>118</v>
      </c>
      <c r="X5" s="14">
        <v>0.35699999999999998</v>
      </c>
      <c r="Y5" s="14">
        <v>0.376</v>
      </c>
      <c r="Z5" s="14">
        <v>1.06</v>
      </c>
      <c r="AA5" s="14">
        <v>9.1199999999999992</v>
      </c>
      <c r="AB5" s="14">
        <v>9.5399999999999991</v>
      </c>
      <c r="AC5" s="14">
        <v>1.0900000000000001</v>
      </c>
      <c r="AD5" s="14">
        <v>7.35</v>
      </c>
      <c r="AE5" s="14">
        <v>0.56000000000000005</v>
      </c>
      <c r="AF5" s="14">
        <v>2.39</v>
      </c>
      <c r="AG5" s="14">
        <v>0.88600000000000001</v>
      </c>
      <c r="AH5" s="14">
        <v>1.07</v>
      </c>
      <c r="AI5" s="14">
        <v>1.1100000000000001</v>
      </c>
      <c r="AJ5" s="14">
        <v>0.69199999999999995</v>
      </c>
      <c r="AK5" s="14" t="s">
        <v>114</v>
      </c>
      <c r="AL5" s="14" t="s">
        <v>115</v>
      </c>
      <c r="AM5" s="14">
        <v>3.79</v>
      </c>
      <c r="AN5" s="14">
        <v>1.98</v>
      </c>
      <c r="AO5" s="14">
        <v>2.0299999999999998</v>
      </c>
      <c r="AP5" s="14">
        <v>2.77</v>
      </c>
      <c r="AQ5" s="14">
        <v>4.95</v>
      </c>
      <c r="AR5" s="14">
        <v>6.6799999999999998E-2</v>
      </c>
      <c r="AS5" s="14">
        <v>2.6100000000000002E-2</v>
      </c>
      <c r="AT5" s="14">
        <v>1.6199999999999999E-2</v>
      </c>
      <c r="AU5" s="14">
        <v>15.4</v>
      </c>
      <c r="AV5" s="14">
        <v>1.15E-2</v>
      </c>
      <c r="AW5" s="14">
        <v>6.64</v>
      </c>
      <c r="AX5" s="14">
        <v>2.9499999999999998E-2</v>
      </c>
      <c r="AY5" s="14">
        <v>3.96</v>
      </c>
      <c r="AZ5" s="14">
        <v>20.6</v>
      </c>
      <c r="BB5" s="11">
        <f t="shared" si="0"/>
        <v>7636</v>
      </c>
      <c r="BC5" s="11">
        <f t="shared" si="1"/>
        <v>142.1</v>
      </c>
      <c r="BD5" s="11">
        <f t="shared" si="2"/>
        <v>0.76360000000000006</v>
      </c>
      <c r="BE5" s="11">
        <f t="shared" si="3"/>
        <v>1.4209999999999999E-2</v>
      </c>
      <c r="BF5" s="11">
        <f t="shared" si="4"/>
        <v>3.831168831168831</v>
      </c>
    </row>
    <row r="6" spans="1:112" s="11" customFormat="1">
      <c r="A6" s="11" t="s">
        <v>31</v>
      </c>
      <c r="B6" t="s">
        <v>666</v>
      </c>
      <c r="C6" s="11" t="s">
        <v>104</v>
      </c>
      <c r="D6" s="12" t="s">
        <v>116</v>
      </c>
      <c r="E6" s="13" t="s">
        <v>117</v>
      </c>
      <c r="F6" s="14" t="s">
        <v>118</v>
      </c>
      <c r="G6" s="14">
        <v>42.1</v>
      </c>
      <c r="H6" s="14">
        <v>19.899999999999999</v>
      </c>
      <c r="I6" s="14">
        <v>143</v>
      </c>
      <c r="J6" s="14">
        <v>637</v>
      </c>
      <c r="K6" s="14" t="s">
        <v>119</v>
      </c>
      <c r="L6" s="14">
        <v>37.700000000000003</v>
      </c>
      <c r="M6" s="14" t="s">
        <v>120</v>
      </c>
      <c r="N6" s="14">
        <v>0.48499999999999999</v>
      </c>
      <c r="O6" s="14">
        <v>6301</v>
      </c>
      <c r="P6" s="14">
        <v>6259</v>
      </c>
      <c r="Q6" s="14">
        <v>1210</v>
      </c>
      <c r="R6" s="14">
        <v>13.2</v>
      </c>
      <c r="S6" s="14">
        <v>13.4</v>
      </c>
      <c r="T6" s="14">
        <v>28.9</v>
      </c>
      <c r="U6" s="14">
        <v>680000</v>
      </c>
      <c r="V6" s="14">
        <v>4.8499999999999996</v>
      </c>
      <c r="W6" s="14">
        <v>120</v>
      </c>
      <c r="X6" s="14">
        <v>3.12</v>
      </c>
      <c r="Y6" s="14">
        <v>3.38</v>
      </c>
      <c r="Z6" s="14">
        <v>2.2400000000000002</v>
      </c>
      <c r="AA6" s="14">
        <v>10.199999999999999</v>
      </c>
      <c r="AB6" s="14">
        <v>10.3</v>
      </c>
      <c r="AC6" s="14">
        <v>1.5</v>
      </c>
      <c r="AD6" s="14">
        <v>7.23</v>
      </c>
      <c r="AE6" s="14">
        <v>0.70099999999999996</v>
      </c>
      <c r="AF6" s="14">
        <v>1.85</v>
      </c>
      <c r="AG6" s="14">
        <v>0.39700000000000002</v>
      </c>
      <c r="AH6" s="14">
        <v>0.45600000000000002</v>
      </c>
      <c r="AI6" s="14">
        <v>0.98599999999999999</v>
      </c>
      <c r="AJ6" s="14">
        <v>1.18</v>
      </c>
      <c r="AK6" s="14" t="s">
        <v>121</v>
      </c>
      <c r="AL6" s="14">
        <v>3.7999999999999999E-2</v>
      </c>
      <c r="AM6" s="14">
        <v>3.66</v>
      </c>
      <c r="AN6" s="14">
        <v>1.64</v>
      </c>
      <c r="AO6" s="14">
        <v>3.38</v>
      </c>
      <c r="AP6" s="14">
        <v>2.72</v>
      </c>
      <c r="AQ6" s="14">
        <v>4.34</v>
      </c>
      <c r="AR6" s="14">
        <v>5.1200000000000002E-2</v>
      </c>
      <c r="AS6" s="14">
        <v>2.1399999999999999E-2</v>
      </c>
      <c r="AT6" s="14">
        <v>1.5299999999999999E-2</v>
      </c>
      <c r="AU6" s="14">
        <v>13.9</v>
      </c>
      <c r="AV6" s="14" t="s">
        <v>122</v>
      </c>
      <c r="AW6" s="14">
        <v>11.4</v>
      </c>
      <c r="AX6" s="14">
        <v>6.9400000000000003E-2</v>
      </c>
      <c r="AY6" s="14">
        <v>3.04</v>
      </c>
      <c r="AZ6" s="14">
        <v>15.1</v>
      </c>
      <c r="BB6" s="11">
        <f t="shared" si="0"/>
        <v>7511</v>
      </c>
      <c r="BC6" s="11">
        <f t="shared" si="1"/>
        <v>171.9</v>
      </c>
      <c r="BD6" s="11">
        <f t="shared" si="2"/>
        <v>0.75109999999999999</v>
      </c>
      <c r="BE6" s="11">
        <f t="shared" si="3"/>
        <v>1.719E-2</v>
      </c>
      <c r="BF6" s="11">
        <f t="shared" si="4"/>
        <v>2.8368794326241136</v>
      </c>
    </row>
    <row r="7" spans="1:112" s="11" customFormat="1">
      <c r="A7" s="11" t="s">
        <v>31</v>
      </c>
      <c r="B7" t="s">
        <v>666</v>
      </c>
      <c r="C7" s="11" t="s">
        <v>104</v>
      </c>
      <c r="D7" s="12" t="s">
        <v>123</v>
      </c>
      <c r="E7" s="13" t="s">
        <v>124</v>
      </c>
      <c r="F7" s="14" t="s">
        <v>125</v>
      </c>
      <c r="G7" s="14">
        <v>35</v>
      </c>
      <c r="H7" s="14">
        <v>16.100000000000001</v>
      </c>
      <c r="I7" s="14">
        <v>178</v>
      </c>
      <c r="J7" s="14">
        <v>668</v>
      </c>
      <c r="K7" s="14">
        <v>24.7</v>
      </c>
      <c r="L7" s="14">
        <v>40.700000000000003</v>
      </c>
      <c r="M7" s="14" t="s">
        <v>126</v>
      </c>
      <c r="N7" s="14">
        <v>0.53200000000000003</v>
      </c>
      <c r="O7" s="14">
        <v>6427</v>
      </c>
      <c r="P7" s="14">
        <v>6315</v>
      </c>
      <c r="Q7" s="14">
        <v>1223</v>
      </c>
      <c r="R7" s="14">
        <v>13.9</v>
      </c>
      <c r="S7" s="14">
        <v>14.3</v>
      </c>
      <c r="T7" s="14">
        <v>20</v>
      </c>
      <c r="U7" s="14">
        <v>680000</v>
      </c>
      <c r="V7" s="14">
        <v>4.59</v>
      </c>
      <c r="W7" s="14">
        <v>35.4</v>
      </c>
      <c r="X7" s="14">
        <v>1.82</v>
      </c>
      <c r="Y7" s="14">
        <v>2.1</v>
      </c>
      <c r="Z7" s="14">
        <v>2.37</v>
      </c>
      <c r="AA7" s="14">
        <v>9.56</v>
      </c>
      <c r="AB7" s="14">
        <v>9.8699999999999992</v>
      </c>
      <c r="AC7" s="14">
        <v>1.46</v>
      </c>
      <c r="AD7" s="14">
        <v>4.9000000000000004</v>
      </c>
      <c r="AE7" s="14">
        <v>0.67200000000000004</v>
      </c>
      <c r="AF7" s="14">
        <v>1.58</v>
      </c>
      <c r="AG7" s="14">
        <v>0.52</v>
      </c>
      <c r="AH7" s="14">
        <v>0.62</v>
      </c>
      <c r="AI7" s="14">
        <v>0.81100000000000005</v>
      </c>
      <c r="AJ7" s="14">
        <v>0.88800000000000001</v>
      </c>
      <c r="AK7" s="14" t="s">
        <v>127</v>
      </c>
      <c r="AL7" s="14">
        <v>4.7699999999999999E-2</v>
      </c>
      <c r="AM7" s="14">
        <v>3.61</v>
      </c>
      <c r="AN7" s="14">
        <v>1.26</v>
      </c>
      <c r="AO7" s="14">
        <v>2.42</v>
      </c>
      <c r="AP7" s="14">
        <v>2.09</v>
      </c>
      <c r="AQ7" s="14">
        <v>3.41</v>
      </c>
      <c r="AR7" s="14">
        <v>3.9600000000000003E-2</v>
      </c>
      <c r="AS7" s="14">
        <v>1.7399999999999999E-2</v>
      </c>
      <c r="AT7" s="14">
        <v>1.34E-2</v>
      </c>
      <c r="AU7" s="14">
        <v>12</v>
      </c>
      <c r="AV7" s="14" t="s">
        <v>128</v>
      </c>
      <c r="AW7" s="14">
        <v>7.95</v>
      </c>
      <c r="AX7" s="14">
        <v>4.8399999999999999E-2</v>
      </c>
      <c r="AY7" s="14">
        <v>2.46</v>
      </c>
      <c r="AZ7" s="14">
        <v>13.6</v>
      </c>
      <c r="BB7" s="11">
        <f t="shared" si="0"/>
        <v>7650</v>
      </c>
      <c r="BC7" s="11">
        <f t="shared" si="1"/>
        <v>198</v>
      </c>
      <c r="BD7" s="11">
        <f t="shared" si="2"/>
        <v>0.76500000000000001</v>
      </c>
      <c r="BE7" s="11">
        <f t="shared" si="3"/>
        <v>1.9799999999999998E-2</v>
      </c>
      <c r="BF7" s="11">
        <f t="shared" si="4"/>
        <v>1.032069970845481</v>
      </c>
    </row>
    <row r="8" spans="1:112" s="11" customFormat="1">
      <c r="A8" s="11" t="s">
        <v>31</v>
      </c>
      <c r="B8" t="s">
        <v>666</v>
      </c>
      <c r="C8" s="11" t="s">
        <v>104</v>
      </c>
      <c r="D8" s="12" t="s">
        <v>129</v>
      </c>
      <c r="E8" s="13" t="s">
        <v>130</v>
      </c>
      <c r="F8" s="14" t="s">
        <v>131</v>
      </c>
      <c r="G8" s="14">
        <v>31.6</v>
      </c>
      <c r="H8" s="14">
        <v>14.4</v>
      </c>
      <c r="I8" s="14">
        <v>136</v>
      </c>
      <c r="J8" s="14">
        <v>544</v>
      </c>
      <c r="K8" s="14">
        <v>19.2</v>
      </c>
      <c r="L8" s="14">
        <v>21.7</v>
      </c>
      <c r="M8" s="14" t="s">
        <v>132</v>
      </c>
      <c r="N8" s="14">
        <v>0.44400000000000001</v>
      </c>
      <c r="O8" s="14">
        <v>5765</v>
      </c>
      <c r="P8" s="14">
        <v>5808</v>
      </c>
      <c r="Q8" s="14">
        <v>1132</v>
      </c>
      <c r="R8" s="14">
        <v>13.1</v>
      </c>
      <c r="S8" s="14">
        <v>13.9</v>
      </c>
      <c r="T8" s="14">
        <v>21.6</v>
      </c>
      <c r="U8" s="14">
        <v>680000</v>
      </c>
      <c r="V8" s="14">
        <v>4.92</v>
      </c>
      <c r="W8" s="14">
        <v>244</v>
      </c>
      <c r="X8" s="14">
        <v>1.7</v>
      </c>
      <c r="Y8" s="14">
        <v>2.0499999999999998</v>
      </c>
      <c r="Z8" s="14">
        <v>1.87</v>
      </c>
      <c r="AA8" s="14">
        <v>9.8699999999999992</v>
      </c>
      <c r="AB8" s="14">
        <v>10</v>
      </c>
      <c r="AC8" s="14">
        <v>1.05</v>
      </c>
      <c r="AD8" s="14">
        <v>6.13</v>
      </c>
      <c r="AE8" s="14">
        <v>0.66500000000000004</v>
      </c>
      <c r="AF8" s="14">
        <v>1.72</v>
      </c>
      <c r="AG8" s="14">
        <v>0.48199999999999998</v>
      </c>
      <c r="AH8" s="14">
        <v>0.45200000000000001</v>
      </c>
      <c r="AI8" s="14">
        <v>0.90600000000000003</v>
      </c>
      <c r="AJ8" s="14">
        <v>0.69</v>
      </c>
      <c r="AK8" s="14" t="s">
        <v>133</v>
      </c>
      <c r="AL8" s="14">
        <v>5.0500000000000003E-2</v>
      </c>
      <c r="AM8" s="14">
        <v>3.51</v>
      </c>
      <c r="AN8" s="14">
        <v>1.58</v>
      </c>
      <c r="AO8" s="14">
        <v>3.09</v>
      </c>
      <c r="AP8" s="14">
        <v>2.4900000000000002</v>
      </c>
      <c r="AQ8" s="14">
        <v>4.01</v>
      </c>
      <c r="AR8" s="14">
        <v>4.6800000000000001E-2</v>
      </c>
      <c r="AS8" s="14">
        <v>9.2300000000000004E-3</v>
      </c>
      <c r="AT8" s="14">
        <v>9.5700000000000004E-3</v>
      </c>
      <c r="AU8" s="14">
        <v>13.6</v>
      </c>
      <c r="AV8" s="14" t="s">
        <v>134</v>
      </c>
      <c r="AW8" s="14">
        <v>6.94</v>
      </c>
      <c r="AX8" s="14">
        <v>4.3099999999999999E-2</v>
      </c>
      <c r="AY8" s="14">
        <v>2.89</v>
      </c>
      <c r="AZ8" s="14">
        <v>16.5</v>
      </c>
      <c r="BB8" s="11">
        <f t="shared" si="0"/>
        <v>6897</v>
      </c>
      <c r="BC8" s="11">
        <f t="shared" si="1"/>
        <v>157.6</v>
      </c>
      <c r="BD8" s="11">
        <f t="shared" si="2"/>
        <v>0.68969999999999998</v>
      </c>
      <c r="BE8" s="11">
        <f t="shared" si="3"/>
        <v>1.576E-2</v>
      </c>
      <c r="BF8" s="11">
        <f t="shared" si="4"/>
        <v>6.873239436619718</v>
      </c>
    </row>
    <row r="9" spans="1:112" s="11" customFormat="1">
      <c r="A9" s="11" t="s">
        <v>31</v>
      </c>
      <c r="B9" t="s">
        <v>666</v>
      </c>
      <c r="C9" s="11" t="s">
        <v>104</v>
      </c>
      <c r="D9" s="12" t="s">
        <v>135</v>
      </c>
      <c r="E9" s="13" t="s">
        <v>136</v>
      </c>
      <c r="F9" s="14" t="s">
        <v>137</v>
      </c>
      <c r="G9" s="14">
        <v>16.3</v>
      </c>
      <c r="H9" s="14">
        <v>12.4</v>
      </c>
      <c r="I9" s="14">
        <v>129</v>
      </c>
      <c r="J9" s="14">
        <v>457</v>
      </c>
      <c r="K9" s="14">
        <v>50.5</v>
      </c>
      <c r="L9" s="14">
        <v>16.100000000000001</v>
      </c>
      <c r="M9" s="14">
        <v>143</v>
      </c>
      <c r="N9" s="14">
        <v>0.50800000000000001</v>
      </c>
      <c r="O9" s="14">
        <v>7175</v>
      </c>
      <c r="P9" s="14">
        <v>7107</v>
      </c>
      <c r="Q9" s="14">
        <v>1228</v>
      </c>
      <c r="R9" s="14">
        <v>17.8</v>
      </c>
      <c r="S9" s="14">
        <v>17.100000000000001</v>
      </c>
      <c r="T9" s="14">
        <v>20.6</v>
      </c>
      <c r="U9" s="14">
        <v>680000</v>
      </c>
      <c r="V9" s="14">
        <v>5.28</v>
      </c>
      <c r="W9" s="14">
        <v>125</v>
      </c>
      <c r="X9" s="14">
        <v>2.59</v>
      </c>
      <c r="Y9" s="14">
        <v>2.5299999999999998</v>
      </c>
      <c r="Z9" s="14">
        <v>1.85</v>
      </c>
      <c r="AA9" s="14">
        <v>10</v>
      </c>
      <c r="AB9" s="14">
        <v>10.1</v>
      </c>
      <c r="AC9" s="14">
        <v>1.49</v>
      </c>
      <c r="AD9" s="14">
        <v>5.96</v>
      </c>
      <c r="AE9" s="14">
        <v>0.65500000000000003</v>
      </c>
      <c r="AF9" s="14">
        <v>2.85</v>
      </c>
      <c r="AG9" s="14">
        <v>0.69299999999999995</v>
      </c>
      <c r="AH9" s="14">
        <v>0.68600000000000005</v>
      </c>
      <c r="AI9" s="14">
        <v>0.88900000000000001</v>
      </c>
      <c r="AJ9" s="14">
        <v>0.69599999999999995</v>
      </c>
      <c r="AK9" s="14" t="s">
        <v>138</v>
      </c>
      <c r="AL9" s="14">
        <v>0.06</v>
      </c>
      <c r="AM9" s="14">
        <v>3.77</v>
      </c>
      <c r="AN9" s="14">
        <v>1.74</v>
      </c>
      <c r="AO9" s="14">
        <v>2.39</v>
      </c>
      <c r="AP9" s="14">
        <v>5.25</v>
      </c>
      <c r="AQ9" s="14">
        <v>9.19</v>
      </c>
      <c r="AR9" s="14">
        <v>6.8000000000000005E-2</v>
      </c>
      <c r="AS9" s="14">
        <v>0.02</v>
      </c>
      <c r="AT9" s="14">
        <v>1.43E-2</v>
      </c>
      <c r="AU9" s="14">
        <v>14.7</v>
      </c>
      <c r="AV9" s="14" t="s">
        <v>139</v>
      </c>
      <c r="AW9" s="14">
        <v>5.84</v>
      </c>
      <c r="AX9" s="14">
        <v>5.3999999999999999E-2</v>
      </c>
      <c r="AY9" s="14">
        <v>4.12</v>
      </c>
      <c r="AZ9" s="14">
        <v>17.5</v>
      </c>
      <c r="BB9" s="11">
        <f t="shared" si="0"/>
        <v>8403</v>
      </c>
      <c r="BC9" s="11">
        <f t="shared" si="1"/>
        <v>149.6</v>
      </c>
      <c r="BD9" s="11">
        <f t="shared" si="2"/>
        <v>0.84030000000000005</v>
      </c>
      <c r="BE9" s="11">
        <f t="shared" si="3"/>
        <v>1.4960000000000001E-2</v>
      </c>
      <c r="BF9" s="11">
        <f t="shared" si="4"/>
        <v>3.3156498673740051</v>
      </c>
    </row>
    <row r="10" spans="1:112" s="11" customFormat="1">
      <c r="A10" s="11" t="s">
        <v>31</v>
      </c>
      <c r="B10" t="s">
        <v>666</v>
      </c>
      <c r="C10" s="11" t="s">
        <v>104</v>
      </c>
      <c r="D10" s="12" t="s">
        <v>140</v>
      </c>
      <c r="E10" s="13" t="s">
        <v>141</v>
      </c>
      <c r="F10" s="14" t="s">
        <v>142</v>
      </c>
      <c r="G10" s="14">
        <v>17.899999999999999</v>
      </c>
      <c r="H10" s="14">
        <v>13.9</v>
      </c>
      <c r="I10" s="14">
        <v>78.5</v>
      </c>
      <c r="J10" s="14">
        <v>615</v>
      </c>
      <c r="K10" s="14">
        <v>29.2</v>
      </c>
      <c r="L10" s="14">
        <v>15.4</v>
      </c>
      <c r="M10" s="14" t="s">
        <v>143</v>
      </c>
      <c r="N10" s="14">
        <v>0.192</v>
      </c>
      <c r="O10" s="14">
        <v>3460</v>
      </c>
      <c r="P10" s="14">
        <v>3319</v>
      </c>
      <c r="Q10" s="14">
        <v>975</v>
      </c>
      <c r="R10" s="14">
        <v>15.3</v>
      </c>
      <c r="S10" s="14">
        <v>14.4</v>
      </c>
      <c r="T10" s="14">
        <v>26.4</v>
      </c>
      <c r="U10" s="14">
        <v>680000</v>
      </c>
      <c r="V10" s="14">
        <v>8.07</v>
      </c>
      <c r="W10" s="14">
        <v>801</v>
      </c>
      <c r="X10" s="14">
        <v>1.36</v>
      </c>
      <c r="Y10" s="14">
        <v>1.49</v>
      </c>
      <c r="Z10" s="14">
        <v>12.3</v>
      </c>
      <c r="AA10" s="14">
        <v>11.2</v>
      </c>
      <c r="AB10" s="14">
        <v>11.5</v>
      </c>
      <c r="AC10" s="14">
        <v>1.3</v>
      </c>
      <c r="AD10" s="14">
        <v>3.69</v>
      </c>
      <c r="AE10" s="14">
        <v>0.82299999999999995</v>
      </c>
      <c r="AF10" s="14">
        <v>0.78</v>
      </c>
      <c r="AG10" s="14">
        <v>1.5</v>
      </c>
      <c r="AH10" s="14">
        <v>1.45</v>
      </c>
      <c r="AI10" s="14">
        <v>0.67200000000000004</v>
      </c>
      <c r="AJ10" s="14">
        <v>0.56200000000000006</v>
      </c>
      <c r="AK10" s="14" t="s">
        <v>144</v>
      </c>
      <c r="AL10" s="14">
        <v>4.2299999999999997E-2</v>
      </c>
      <c r="AM10" s="14">
        <v>2.4500000000000002</v>
      </c>
      <c r="AN10" s="14">
        <v>0.94799999999999995</v>
      </c>
      <c r="AO10" s="14">
        <v>4.5599999999999996</v>
      </c>
      <c r="AP10" s="14">
        <v>1.21</v>
      </c>
      <c r="AQ10" s="14">
        <v>1.96</v>
      </c>
      <c r="AR10" s="14">
        <v>2.2100000000000002E-2</v>
      </c>
      <c r="AS10" s="14">
        <v>3.32E-2</v>
      </c>
      <c r="AT10" s="14">
        <v>5.1700000000000001E-3</v>
      </c>
      <c r="AU10" s="14">
        <v>11.1</v>
      </c>
      <c r="AV10" s="14" t="s">
        <v>145</v>
      </c>
      <c r="AW10" s="14">
        <v>9.39</v>
      </c>
      <c r="AX10" s="14">
        <v>2.87E-2</v>
      </c>
      <c r="AY10" s="14">
        <v>1.28</v>
      </c>
      <c r="AZ10" s="14">
        <v>8.1999999999999993</v>
      </c>
      <c r="BB10" s="11">
        <f t="shared" si="0"/>
        <v>4435</v>
      </c>
      <c r="BC10" s="11">
        <f t="shared" si="1"/>
        <v>104.9</v>
      </c>
      <c r="BD10" s="11">
        <f t="shared" si="2"/>
        <v>0.44349999999999995</v>
      </c>
      <c r="BE10" s="11">
        <f t="shared" si="3"/>
        <v>1.0489999999999999E-2</v>
      </c>
      <c r="BF10" s="11">
        <f t="shared" si="4"/>
        <v>19.632352941176471</v>
      </c>
    </row>
    <row r="11" spans="1:112" s="11" customFormat="1">
      <c r="A11" s="11" t="s">
        <v>31</v>
      </c>
      <c r="B11" t="s">
        <v>666</v>
      </c>
      <c r="C11" s="11" t="s">
        <v>104</v>
      </c>
      <c r="D11" s="12" t="s">
        <v>146</v>
      </c>
      <c r="E11" s="13" t="s">
        <v>147</v>
      </c>
      <c r="F11" s="14" t="s">
        <v>148</v>
      </c>
      <c r="G11" s="14">
        <v>36.9</v>
      </c>
      <c r="H11" s="14">
        <v>9.75</v>
      </c>
      <c r="I11" s="14">
        <v>124</v>
      </c>
      <c r="J11" s="14">
        <v>311</v>
      </c>
      <c r="K11" s="14">
        <v>20.6</v>
      </c>
      <c r="L11" s="14">
        <v>13.4</v>
      </c>
      <c r="M11" s="14" t="s">
        <v>149</v>
      </c>
      <c r="N11" s="14">
        <v>0.33</v>
      </c>
      <c r="O11" s="14">
        <v>4848</v>
      </c>
      <c r="P11" s="14">
        <v>4849</v>
      </c>
      <c r="Q11" s="14">
        <v>1079</v>
      </c>
      <c r="R11" s="14">
        <v>18.600000000000001</v>
      </c>
      <c r="S11" s="14">
        <v>18.100000000000001</v>
      </c>
      <c r="T11" s="14">
        <v>21.3</v>
      </c>
      <c r="U11" s="14">
        <v>680000</v>
      </c>
      <c r="V11" s="14">
        <v>6.64</v>
      </c>
      <c r="W11" s="14">
        <v>459</v>
      </c>
      <c r="X11" s="14">
        <v>4.4400000000000004</v>
      </c>
      <c r="Y11" s="14">
        <v>4.4400000000000004</v>
      </c>
      <c r="Z11" s="14">
        <v>2.19</v>
      </c>
      <c r="AA11" s="14">
        <v>10.199999999999999</v>
      </c>
      <c r="AB11" s="14">
        <v>11.4</v>
      </c>
      <c r="AC11" s="14">
        <v>1.2</v>
      </c>
      <c r="AD11" s="14">
        <v>3.47</v>
      </c>
      <c r="AE11" s="14">
        <v>0.49</v>
      </c>
      <c r="AF11" s="14">
        <v>0.92900000000000005</v>
      </c>
      <c r="AG11" s="14">
        <v>0.875</v>
      </c>
      <c r="AH11" s="14">
        <v>0.82799999999999996</v>
      </c>
      <c r="AI11" s="14">
        <v>0.6</v>
      </c>
      <c r="AJ11" s="14">
        <v>0.59799999999999998</v>
      </c>
      <c r="AK11" s="14" t="s">
        <v>150</v>
      </c>
      <c r="AL11" s="14" t="s">
        <v>151</v>
      </c>
      <c r="AM11" s="14">
        <v>2.02</v>
      </c>
      <c r="AN11" s="14">
        <v>0.83799999999999997</v>
      </c>
      <c r="AO11" s="14">
        <v>2.3199999999999998</v>
      </c>
      <c r="AP11" s="14">
        <v>1.36</v>
      </c>
      <c r="AQ11" s="14">
        <v>2.33</v>
      </c>
      <c r="AR11" s="14">
        <v>2.4400000000000002E-2</v>
      </c>
      <c r="AS11" s="14" t="s">
        <v>152</v>
      </c>
      <c r="AT11" s="14">
        <v>1.1299999999999999E-2</v>
      </c>
      <c r="AU11" s="14">
        <v>9.66</v>
      </c>
      <c r="AV11" s="14" t="s">
        <v>153</v>
      </c>
      <c r="AW11" s="14">
        <v>10</v>
      </c>
      <c r="AX11" s="14">
        <v>2.69E-2</v>
      </c>
      <c r="AY11" s="14">
        <v>1.47</v>
      </c>
      <c r="AZ11" s="14">
        <v>5.47</v>
      </c>
      <c r="BB11" s="11">
        <f t="shared" si="0"/>
        <v>5927</v>
      </c>
      <c r="BC11" s="11">
        <f t="shared" si="1"/>
        <v>145.30000000000001</v>
      </c>
      <c r="BD11" s="11">
        <f t="shared" si="2"/>
        <v>0.5927</v>
      </c>
      <c r="BE11" s="11">
        <f t="shared" si="3"/>
        <v>1.4530000000000001E-2</v>
      </c>
      <c r="BF11" s="11">
        <f t="shared" si="4"/>
        <v>11.649746192893399</v>
      </c>
    </row>
    <row r="12" spans="1:112" s="11" customFormat="1">
      <c r="A12" s="11" t="s">
        <v>31</v>
      </c>
      <c r="B12" t="s">
        <v>666</v>
      </c>
      <c r="C12" s="11" t="s">
        <v>104</v>
      </c>
      <c r="D12" s="12" t="s">
        <v>154</v>
      </c>
      <c r="E12" s="13" t="s">
        <v>155</v>
      </c>
      <c r="F12" s="14" t="s">
        <v>156</v>
      </c>
      <c r="G12" s="14">
        <v>51.8</v>
      </c>
      <c r="H12" s="14">
        <v>11.9</v>
      </c>
      <c r="I12" s="14">
        <v>193</v>
      </c>
      <c r="J12" s="14">
        <v>530</v>
      </c>
      <c r="K12" s="14">
        <v>20</v>
      </c>
      <c r="L12" s="14">
        <v>36.6</v>
      </c>
      <c r="M12" s="14" t="s">
        <v>157</v>
      </c>
      <c r="N12" s="14">
        <v>0.55900000000000005</v>
      </c>
      <c r="O12" s="14">
        <v>6528</v>
      </c>
      <c r="P12" s="14">
        <v>6460</v>
      </c>
      <c r="Q12" s="14">
        <v>1296</v>
      </c>
      <c r="R12" s="14">
        <v>17.3</v>
      </c>
      <c r="S12" s="14">
        <v>18.5</v>
      </c>
      <c r="T12" s="14">
        <v>21.1</v>
      </c>
      <c r="U12" s="14">
        <v>680000</v>
      </c>
      <c r="V12" s="14">
        <v>5.84</v>
      </c>
      <c r="W12" s="14">
        <v>40</v>
      </c>
      <c r="X12" s="14">
        <v>20.9</v>
      </c>
      <c r="Y12" s="14">
        <v>21</v>
      </c>
      <c r="Z12" s="14">
        <v>3.59</v>
      </c>
      <c r="AA12" s="14">
        <v>10.3</v>
      </c>
      <c r="AB12" s="14">
        <v>10.199999999999999</v>
      </c>
      <c r="AC12" s="14">
        <v>0.69799999999999995</v>
      </c>
      <c r="AD12" s="14">
        <v>3.52</v>
      </c>
      <c r="AE12" s="14">
        <v>0.89</v>
      </c>
      <c r="AF12" s="14">
        <v>0.875</v>
      </c>
      <c r="AG12" s="14">
        <v>2</v>
      </c>
      <c r="AH12" s="14">
        <v>2.13</v>
      </c>
      <c r="AI12" s="14">
        <v>0.54600000000000004</v>
      </c>
      <c r="AJ12" s="14">
        <v>0.68200000000000005</v>
      </c>
      <c r="AK12" s="14" t="s">
        <v>158</v>
      </c>
      <c r="AL12" s="14" t="s">
        <v>159</v>
      </c>
      <c r="AM12" s="14">
        <v>2.82</v>
      </c>
      <c r="AN12" s="14">
        <v>0.77700000000000002</v>
      </c>
      <c r="AO12" s="14">
        <v>3.99</v>
      </c>
      <c r="AP12" s="14">
        <v>2.02</v>
      </c>
      <c r="AQ12" s="14">
        <v>2.63</v>
      </c>
      <c r="AR12" s="14">
        <v>2.8299999999999999E-2</v>
      </c>
      <c r="AS12" s="14">
        <v>8.0199999999999994E-2</v>
      </c>
      <c r="AT12" s="14">
        <v>1.2E-2</v>
      </c>
      <c r="AU12" s="14">
        <v>9.76</v>
      </c>
      <c r="AV12" s="14" t="s">
        <v>160</v>
      </c>
      <c r="AW12" s="14">
        <v>12.5</v>
      </c>
      <c r="AX12" s="14">
        <v>5.7799999999999997E-2</v>
      </c>
      <c r="AY12" s="14">
        <v>1.81</v>
      </c>
      <c r="AZ12" s="14">
        <v>4.0999999999999996</v>
      </c>
      <c r="BB12" s="11">
        <f t="shared" si="0"/>
        <v>7824</v>
      </c>
      <c r="BC12" s="11">
        <f t="shared" si="1"/>
        <v>214.1</v>
      </c>
      <c r="BD12" s="11">
        <f t="shared" si="2"/>
        <v>0.78239999999999998</v>
      </c>
      <c r="BE12" s="11">
        <f t="shared" si="3"/>
        <v>2.1409999999999998E-2</v>
      </c>
      <c r="BF12" s="11">
        <f t="shared" si="4"/>
        <v>1.0101010101010102</v>
      </c>
    </row>
    <row r="13" spans="1:112" s="11" customFormat="1">
      <c r="A13" s="11" t="s">
        <v>26</v>
      </c>
      <c r="B13" s="11" t="s">
        <v>668</v>
      </c>
      <c r="C13" s="11" t="s">
        <v>174</v>
      </c>
      <c r="D13" s="20" t="s">
        <v>175</v>
      </c>
      <c r="E13" s="21" t="s">
        <v>176</v>
      </c>
      <c r="F13" s="14" t="e">
        <v>#VALUE!</v>
      </c>
      <c r="G13" s="14" t="e">
        <v>#VALUE!</v>
      </c>
      <c r="H13" s="14">
        <v>26.999999999999996</v>
      </c>
      <c r="I13" s="14">
        <v>230.8235294117647</v>
      </c>
      <c r="J13" s="14">
        <v>421.41176470588238</v>
      </c>
      <c r="K13" s="14">
        <v>38.435294117647054</v>
      </c>
      <c r="L13" s="14" t="e">
        <v>#VALUE!</v>
      </c>
      <c r="M13" s="14" t="e">
        <v>#VALUE!</v>
      </c>
      <c r="N13" s="14">
        <v>0.94658823529411773</v>
      </c>
      <c r="O13" s="14">
        <v>57.070588235294117</v>
      </c>
      <c r="P13" s="14">
        <v>55.376470588235293</v>
      </c>
      <c r="Q13" s="14">
        <v>1212.3529411764707</v>
      </c>
      <c r="R13" s="14">
        <v>4.7011764705882362</v>
      </c>
      <c r="S13" s="14">
        <v>4.5741176470588236</v>
      </c>
      <c r="T13" s="14">
        <v>787.76470588235293</v>
      </c>
      <c r="U13" s="14">
        <v>720000</v>
      </c>
      <c r="V13" s="14">
        <v>120.70588235294119</v>
      </c>
      <c r="W13" s="14">
        <v>156.70588235294119</v>
      </c>
      <c r="X13" s="14">
        <v>0.10905882352941176</v>
      </c>
      <c r="Y13" s="14">
        <v>7.0517647058823532E-2</v>
      </c>
      <c r="Z13" s="14">
        <v>49.870588235294122</v>
      </c>
      <c r="AA13" s="14">
        <v>15.247058823529413</v>
      </c>
      <c r="AB13" s="14">
        <v>14.71764705882353</v>
      </c>
      <c r="AC13" s="14">
        <v>0.77188235294117646</v>
      </c>
      <c r="AD13" s="14" t="e">
        <v>#VALUE!</v>
      </c>
      <c r="AE13" s="14">
        <v>5.1776470588235292E-2</v>
      </c>
      <c r="AF13" s="14" t="e">
        <v>#VALUE!</v>
      </c>
      <c r="AG13" s="14" t="e">
        <v>#VALUE!</v>
      </c>
      <c r="AH13" s="14" t="e">
        <v>#VALUE!</v>
      </c>
      <c r="AI13" s="14" t="e">
        <v>#VALUE!</v>
      </c>
      <c r="AJ13" s="14" t="e">
        <v>#VALUE!</v>
      </c>
      <c r="AK13" s="14" t="e">
        <v>#VALUE!</v>
      </c>
      <c r="AL13" s="14" t="e">
        <v>#VALUE!</v>
      </c>
      <c r="AM13" s="14">
        <v>1.5776470588235296</v>
      </c>
      <c r="AN13" s="14" t="e">
        <v>#VALUE!</v>
      </c>
      <c r="AO13" s="14">
        <v>7.7611764705882352E-2</v>
      </c>
      <c r="AP13" s="14" t="e">
        <v>#VALUE!</v>
      </c>
      <c r="AQ13" s="14" t="e">
        <v>#VALUE!</v>
      </c>
      <c r="AR13" s="14" t="e">
        <v>#VALUE!</v>
      </c>
      <c r="AS13" s="14" t="e">
        <v>#VALUE!</v>
      </c>
      <c r="AT13" s="14" t="e">
        <v>#VALUE!</v>
      </c>
      <c r="AU13" s="14" t="e">
        <v>#VALUE!</v>
      </c>
      <c r="AV13" s="14" t="e">
        <v>#VALUE!</v>
      </c>
      <c r="AW13" s="14">
        <v>1.9058823529411763E-2</v>
      </c>
      <c r="AX13" s="14" t="e">
        <v>#VALUE!</v>
      </c>
      <c r="AY13" s="14">
        <v>5.0294117647058821E-3</v>
      </c>
      <c r="AZ13" s="14">
        <v>1.1011764705882353E-2</v>
      </c>
      <c r="BB13" s="11">
        <f t="shared" si="0"/>
        <v>1269.4235294117648</v>
      </c>
      <c r="BC13" s="11">
        <f t="shared" si="1"/>
        <v>1018.5882352941176</v>
      </c>
      <c r="BD13" s="11">
        <f t="shared" si="2"/>
        <v>0.12694235294117648</v>
      </c>
      <c r="BE13" s="11">
        <f t="shared" si="3"/>
        <v>0.10185882352941175</v>
      </c>
      <c r="BF13" s="11">
        <f t="shared" si="4"/>
        <v>0.19777635236262561</v>
      </c>
    </row>
    <row r="14" spans="1:112">
      <c r="A14" s="11" t="s">
        <v>26</v>
      </c>
      <c r="B14" s="11" t="s">
        <v>668</v>
      </c>
      <c r="C14" s="11" t="s">
        <v>174</v>
      </c>
      <c r="D14" s="20" t="s">
        <v>175</v>
      </c>
      <c r="E14" s="21" t="s">
        <v>177</v>
      </c>
      <c r="F14" s="14" t="e">
        <v>#VALUE!</v>
      </c>
      <c r="G14" s="14" t="e">
        <v>#VALUE!</v>
      </c>
      <c r="H14" s="14">
        <v>18.847058823529412</v>
      </c>
      <c r="I14" s="14">
        <v>66.599999999999994</v>
      </c>
      <c r="J14" s="14">
        <v>244.58823529411765</v>
      </c>
      <c r="K14" s="14">
        <v>39.917647058823533</v>
      </c>
      <c r="L14" s="14" t="e">
        <v>#VALUE!</v>
      </c>
      <c r="M14" s="14" t="e">
        <v>#VALUE!</v>
      </c>
      <c r="N14" s="14">
        <v>0.30388235294117644</v>
      </c>
      <c r="O14" s="14">
        <v>62.89411764705882</v>
      </c>
      <c r="P14" s="14">
        <v>61.72941176470588</v>
      </c>
      <c r="Q14" s="14">
        <v>1216.5882352941178</v>
      </c>
      <c r="R14" s="14">
        <v>5.1352941176470583</v>
      </c>
      <c r="S14" s="14">
        <v>5.22</v>
      </c>
      <c r="T14" s="14">
        <v>799.41176470588243</v>
      </c>
      <c r="U14" s="14">
        <v>720000</v>
      </c>
      <c r="V14" s="14">
        <v>120.70588235294119</v>
      </c>
      <c r="W14" s="14">
        <v>148.23529411764707</v>
      </c>
      <c r="X14" s="14">
        <v>0.17047058823529412</v>
      </c>
      <c r="Y14" s="14" t="e">
        <v>#VALUE!</v>
      </c>
      <c r="Z14" s="14">
        <v>16.094117647058823</v>
      </c>
      <c r="AA14" s="14">
        <v>13.129411764705884</v>
      </c>
      <c r="AB14" s="14">
        <v>13.023529411764708</v>
      </c>
      <c r="AC14" s="14">
        <v>1.1435294117647059</v>
      </c>
      <c r="AD14" s="14" t="e">
        <v>#VALUE!</v>
      </c>
      <c r="AE14" s="14">
        <v>3.1870588235294116E-2</v>
      </c>
      <c r="AF14" s="14">
        <v>3.9070588235294119E-3</v>
      </c>
      <c r="AG14" s="14" t="e">
        <v>#VALUE!</v>
      </c>
      <c r="AH14" s="14" t="e">
        <v>#VALUE!</v>
      </c>
      <c r="AI14" s="14" t="e">
        <v>#VALUE!</v>
      </c>
      <c r="AJ14" s="14" t="e">
        <v>#VALUE!</v>
      </c>
      <c r="AK14" s="14" t="e">
        <v>#VALUE!</v>
      </c>
      <c r="AL14" s="14" t="e">
        <v>#VALUE!</v>
      </c>
      <c r="AM14" s="14">
        <v>1.1541176470588237</v>
      </c>
      <c r="AN14" s="14" t="e">
        <v>#VALUE!</v>
      </c>
      <c r="AO14" s="14">
        <v>0.12176470588235294</v>
      </c>
      <c r="AP14" s="14">
        <v>3.6211764705882353E-2</v>
      </c>
      <c r="AQ14" s="14">
        <v>3.3564705882352941E-2</v>
      </c>
      <c r="AR14" s="14" t="e">
        <v>#VALUE!</v>
      </c>
      <c r="AS14" s="14" t="e">
        <v>#VALUE!</v>
      </c>
      <c r="AT14" s="14" t="e">
        <v>#VALUE!</v>
      </c>
      <c r="AU14" s="14">
        <v>7.9729411764705889E-3</v>
      </c>
      <c r="AV14" s="14" t="e">
        <v>#VALUE!</v>
      </c>
      <c r="AW14" s="14">
        <v>1.8105882352941177E-2</v>
      </c>
      <c r="AX14" s="14" t="e">
        <v>#VALUE!</v>
      </c>
      <c r="AY14" s="14" t="e">
        <v>#VALUE!</v>
      </c>
      <c r="AZ14" s="14">
        <v>3.9176470588235292E-2</v>
      </c>
      <c r="BA14" s="11"/>
      <c r="BB14" s="11">
        <f t="shared" si="0"/>
        <v>1279.4823529411767</v>
      </c>
      <c r="BC14" s="11">
        <f t="shared" si="1"/>
        <v>866.01176470588246</v>
      </c>
      <c r="BD14" s="11">
        <f t="shared" si="2"/>
        <v>0.12794823529411767</v>
      </c>
      <c r="BE14" s="11">
        <f t="shared" si="3"/>
        <v>8.6601176470588251E-2</v>
      </c>
      <c r="BF14" s="11">
        <f t="shared" si="4"/>
        <v>0.184227494637664</v>
      </c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D14" s="11"/>
      <c r="DE14" s="11"/>
      <c r="DF14" s="11"/>
      <c r="DG14" s="11"/>
      <c r="DH14" s="11"/>
    </row>
    <row r="15" spans="1:112">
      <c r="A15" s="11" t="s">
        <v>26</v>
      </c>
      <c r="B15" s="11" t="s">
        <v>668</v>
      </c>
      <c r="C15" s="11" t="s">
        <v>174</v>
      </c>
      <c r="D15" s="20" t="s">
        <v>175</v>
      </c>
      <c r="E15" s="21" t="s">
        <v>178</v>
      </c>
      <c r="F15" s="14" t="e">
        <v>#VALUE!</v>
      </c>
      <c r="G15" s="14" t="e">
        <v>#VALUE!</v>
      </c>
      <c r="H15" s="14">
        <v>29.117647058823533</v>
      </c>
      <c r="I15" s="14">
        <v>336.70588235294116</v>
      </c>
      <c r="J15" s="14">
        <v>717.88235294117658</v>
      </c>
      <c r="K15" s="14" t="e">
        <v>#VALUE!</v>
      </c>
      <c r="L15" s="14" t="e">
        <v>#VALUE!</v>
      </c>
      <c r="M15" s="14">
        <v>670.23529411764707</v>
      </c>
      <c r="N15" s="14">
        <v>1.2917647058823529</v>
      </c>
      <c r="O15" s="14">
        <v>712.58823529411768</v>
      </c>
      <c r="P15" s="14">
        <v>758.11764705882354</v>
      </c>
      <c r="Q15" s="14">
        <v>1240.9411764705881</v>
      </c>
      <c r="R15" s="14">
        <v>4.1823529411764708</v>
      </c>
      <c r="S15" s="14">
        <v>4.2988235294117638</v>
      </c>
      <c r="T15" s="14">
        <v>816.35294117647061</v>
      </c>
      <c r="U15" s="14">
        <v>720000</v>
      </c>
      <c r="V15" s="14">
        <v>124.94117647058825</v>
      </c>
      <c r="W15" s="14">
        <v>153.52941176470588</v>
      </c>
      <c r="X15" s="14" t="e">
        <v>#VALUE!</v>
      </c>
      <c r="Y15" s="14">
        <v>0.19058823529411761</v>
      </c>
      <c r="Z15" s="14">
        <v>76.447058823529417</v>
      </c>
      <c r="AA15" s="14">
        <v>15.670588235294119</v>
      </c>
      <c r="AB15" s="14">
        <v>16.517647058823528</v>
      </c>
      <c r="AC15" s="14">
        <v>0.95611764705882363</v>
      </c>
      <c r="AD15" s="14" t="e">
        <v>#VALUE!</v>
      </c>
      <c r="AE15" s="14">
        <v>0.25623529411764706</v>
      </c>
      <c r="AF15" s="14">
        <v>6.8823529411764701</v>
      </c>
      <c r="AG15" s="14">
        <v>6.3423529411764712E-2</v>
      </c>
      <c r="AH15" s="14">
        <v>0.13235294117647059</v>
      </c>
      <c r="AI15" s="14">
        <v>7.612941176470589E-2</v>
      </c>
      <c r="AJ15" s="14" t="e">
        <v>#VALUE!</v>
      </c>
      <c r="AK15" s="14" t="e">
        <v>#VALUE!</v>
      </c>
      <c r="AL15" s="14" t="e">
        <v>#VALUE!</v>
      </c>
      <c r="AM15" s="14">
        <v>1.4188235294117648</v>
      </c>
      <c r="AN15" s="14" t="e">
        <v>#VALUE!</v>
      </c>
      <c r="AO15" s="14">
        <v>0.75811764705882345</v>
      </c>
      <c r="AP15" s="14">
        <v>0.12282352941176471</v>
      </c>
      <c r="AQ15" s="14">
        <v>0.59611764705882342</v>
      </c>
      <c r="AR15" s="14">
        <v>0.126</v>
      </c>
      <c r="AS15" s="14" t="e">
        <v>#VALUE!</v>
      </c>
      <c r="AT15" s="14">
        <v>1.6094117647058825E-2</v>
      </c>
      <c r="AU15" s="14">
        <v>9.5399999999999999E-2</v>
      </c>
      <c r="AV15" s="14" t="e">
        <v>#VALUE!</v>
      </c>
      <c r="AW15" s="14">
        <v>0.11647058823529412</v>
      </c>
      <c r="AX15" s="14" t="e">
        <v>#VALUE!</v>
      </c>
      <c r="AY15" s="14">
        <v>2.0752941176470589E-2</v>
      </c>
      <c r="AZ15" s="14">
        <v>0.34623529411764709</v>
      </c>
      <c r="BA15" s="11"/>
      <c r="BB15" s="11">
        <f t="shared" si="0"/>
        <v>1953.5294117647059</v>
      </c>
      <c r="BC15" s="11">
        <f t="shared" si="1"/>
        <v>1153.0588235294117</v>
      </c>
      <c r="BD15" s="11">
        <f t="shared" si="2"/>
        <v>0.19535294117647059</v>
      </c>
      <c r="BE15" s="11">
        <f t="shared" si="3"/>
        <v>0.11530588235294117</v>
      </c>
      <c r="BF15" s="11">
        <f t="shared" si="4"/>
        <v>0.18708229040332361</v>
      </c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D15" s="11"/>
      <c r="DE15" s="11"/>
      <c r="DF15" s="11"/>
      <c r="DG15" s="11"/>
      <c r="DH15" s="11"/>
    </row>
    <row r="16" spans="1:112">
      <c r="A16" s="11" t="s">
        <v>26</v>
      </c>
      <c r="B16" s="11" t="s">
        <v>668</v>
      </c>
      <c r="C16" s="11" t="s">
        <v>174</v>
      </c>
      <c r="D16" s="20" t="s">
        <v>175</v>
      </c>
      <c r="E16" s="21" t="s">
        <v>179</v>
      </c>
      <c r="F16" s="14">
        <v>0.82905882352941185</v>
      </c>
      <c r="G16" s="14">
        <v>50.400000000000006</v>
      </c>
      <c r="H16" s="14">
        <v>70.835294117647067</v>
      </c>
      <c r="I16" s="14">
        <v>256.23529411764707</v>
      </c>
      <c r="J16" s="14">
        <v>315.52941176470586</v>
      </c>
      <c r="K16" s="14">
        <v>39.811764705882354</v>
      </c>
      <c r="L16" s="14">
        <v>21.811764705882354</v>
      </c>
      <c r="M16" s="14">
        <v>59.294117647058826</v>
      </c>
      <c r="N16" s="14">
        <v>0.67023529411764704</v>
      </c>
      <c r="O16" s="14">
        <v>52.305882352941175</v>
      </c>
      <c r="P16" s="14">
        <v>52.941176470588232</v>
      </c>
      <c r="Q16" s="14">
        <v>1246.2352941176471</v>
      </c>
      <c r="R16" s="14">
        <v>3.9917647058823529</v>
      </c>
      <c r="S16" s="14">
        <v>3.6635294117647059</v>
      </c>
      <c r="T16" s="14">
        <v>856.58823529411768</v>
      </c>
      <c r="U16" s="14">
        <v>720000</v>
      </c>
      <c r="V16" s="14">
        <v>117.52941176470588</v>
      </c>
      <c r="W16" s="14">
        <v>152.47058823529412</v>
      </c>
      <c r="X16" s="14">
        <v>0.2043529411764706</v>
      </c>
      <c r="Y16" s="14">
        <v>0.22341176470588234</v>
      </c>
      <c r="Z16" s="14">
        <v>29.329411764705881</v>
      </c>
      <c r="AA16" s="14">
        <v>15.141176470588237</v>
      </c>
      <c r="AB16" s="14">
        <v>14.823529411764707</v>
      </c>
      <c r="AC16" s="14">
        <v>1.1435294117647059</v>
      </c>
      <c r="AD16" s="14">
        <v>0.29117647058823531</v>
      </c>
      <c r="AE16" s="14">
        <v>2.1388235294117646</v>
      </c>
      <c r="AF16" s="14">
        <v>6.4905882352941174E-2</v>
      </c>
      <c r="AG16" s="14">
        <v>3.2611764705882354E-2</v>
      </c>
      <c r="AH16" s="14">
        <v>7.1364705882352941E-2</v>
      </c>
      <c r="AI16" s="14" t="e">
        <v>#VALUE!</v>
      </c>
      <c r="AJ16" s="14">
        <v>5.8129411764705874E-2</v>
      </c>
      <c r="AK16" s="14" t="e">
        <v>#VALUE!</v>
      </c>
      <c r="AL16" s="14" t="e">
        <v>#VALUE!</v>
      </c>
      <c r="AM16" s="14">
        <v>1.2917647058823529</v>
      </c>
      <c r="AN16" s="14" t="e">
        <v>#VALUE!</v>
      </c>
      <c r="AO16" s="14">
        <v>15.141176470588237</v>
      </c>
      <c r="AP16" s="14">
        <v>7.0729411764705874E-2</v>
      </c>
      <c r="AQ16" s="14">
        <v>6.8717647058823522E-2</v>
      </c>
      <c r="AR16" s="14">
        <v>1.8E-3</v>
      </c>
      <c r="AS16" s="14">
        <v>3.5894117647058822E-3</v>
      </c>
      <c r="AT16" s="14" t="e">
        <v>#VALUE!</v>
      </c>
      <c r="AU16" s="14">
        <v>1.3764705882352941E-2</v>
      </c>
      <c r="AV16" s="14" t="e">
        <v>#VALUE!</v>
      </c>
      <c r="AW16" s="14">
        <v>0.48070588235294121</v>
      </c>
      <c r="AX16" s="14" t="e">
        <v>#VALUE!</v>
      </c>
      <c r="AY16" s="14">
        <v>6.8823529411764705E-3</v>
      </c>
      <c r="AZ16" s="14">
        <v>1.196470588235294E-2</v>
      </c>
      <c r="BA16" s="11"/>
      <c r="BB16" s="11">
        <f t="shared" si="0"/>
        <v>1298.5411764705882</v>
      </c>
      <c r="BC16" s="11">
        <f t="shared" si="1"/>
        <v>1112.8235294117649</v>
      </c>
      <c r="BD16" s="11">
        <f t="shared" si="2"/>
        <v>0.12985411764705881</v>
      </c>
      <c r="BE16" s="11">
        <f t="shared" si="3"/>
        <v>0.11128235294117649</v>
      </c>
      <c r="BF16" s="11">
        <f t="shared" si="4"/>
        <v>0.17723949486743962</v>
      </c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D16" s="11"/>
      <c r="DE16" s="11"/>
      <c r="DF16" s="11"/>
      <c r="DG16" s="11"/>
      <c r="DH16" s="11"/>
    </row>
    <row r="17" spans="1:112">
      <c r="A17" s="11" t="s">
        <v>26</v>
      </c>
      <c r="B17" s="11" t="s">
        <v>668</v>
      </c>
      <c r="C17" s="11" t="s">
        <v>174</v>
      </c>
      <c r="D17" s="20" t="s">
        <v>175</v>
      </c>
      <c r="E17" s="21" t="s">
        <v>180</v>
      </c>
      <c r="F17" s="14" t="e">
        <v>#VALUE!</v>
      </c>
      <c r="G17" s="14" t="e">
        <v>#VALUE!</v>
      </c>
      <c r="H17" s="14">
        <v>24.564705882352939</v>
      </c>
      <c r="I17" s="14">
        <v>292.23529411764707</v>
      </c>
      <c r="J17" s="14">
        <v>271.05882352941177</v>
      </c>
      <c r="K17" s="14">
        <v>46.800000000000004</v>
      </c>
      <c r="L17" s="14" t="e">
        <v>#VALUE!</v>
      </c>
      <c r="M17" s="14" t="e">
        <v>#VALUE!</v>
      </c>
      <c r="N17" s="14">
        <v>0.82799999999999996</v>
      </c>
      <c r="O17" s="14">
        <v>48.6</v>
      </c>
      <c r="P17" s="14">
        <v>47.117647058823529</v>
      </c>
      <c r="Q17" s="14">
        <v>1258.9411764705883</v>
      </c>
      <c r="R17" s="14">
        <v>4.3623529411764705</v>
      </c>
      <c r="S17" s="14">
        <v>4.5952941176470583</v>
      </c>
      <c r="T17" s="14">
        <v>851.29411764705878</v>
      </c>
      <c r="U17" s="14">
        <v>720000</v>
      </c>
      <c r="V17" s="14">
        <v>122.82352941176471</v>
      </c>
      <c r="W17" s="14">
        <v>154.58823529411765</v>
      </c>
      <c r="X17" s="14">
        <v>0.13341176470588237</v>
      </c>
      <c r="Y17" s="14" t="e">
        <v>#VALUE!</v>
      </c>
      <c r="Z17" s="14">
        <v>38.117647058823529</v>
      </c>
      <c r="AA17" s="14">
        <v>16.835294117647059</v>
      </c>
      <c r="AB17" s="14">
        <v>17.152941176470588</v>
      </c>
      <c r="AC17" s="14">
        <v>1.2705882352941176</v>
      </c>
      <c r="AD17" s="14" t="e">
        <v>#VALUE!</v>
      </c>
      <c r="AE17" s="14">
        <v>7.7823529411764708E-2</v>
      </c>
      <c r="AF17" s="14" t="e">
        <v>#VALUE!</v>
      </c>
      <c r="AG17" s="14" t="e">
        <v>#VALUE!</v>
      </c>
      <c r="AH17" s="14">
        <v>6.3105882352941178E-2</v>
      </c>
      <c r="AI17" s="14" t="e">
        <v>#VALUE!</v>
      </c>
      <c r="AJ17" s="14">
        <v>5.3576470588235295E-2</v>
      </c>
      <c r="AK17" s="14" t="e">
        <v>#VALUE!</v>
      </c>
      <c r="AL17" s="14" t="e">
        <v>#VALUE!</v>
      </c>
      <c r="AM17" s="14">
        <v>1.196470588235294</v>
      </c>
      <c r="AN17" s="14" t="e">
        <v>#VALUE!</v>
      </c>
      <c r="AO17" s="14">
        <v>3.6635294117647058E-2</v>
      </c>
      <c r="AP17" s="14" t="e">
        <v>#VALUE!</v>
      </c>
      <c r="AQ17" s="14" t="e">
        <v>#VALUE!</v>
      </c>
      <c r="AR17" s="14" t="e">
        <v>#VALUE!</v>
      </c>
      <c r="AS17" s="14">
        <v>5.9611764705882354E-3</v>
      </c>
      <c r="AT17" s="14" t="e">
        <v>#VALUE!</v>
      </c>
      <c r="AU17" s="14">
        <v>6.7235294117647055E-3</v>
      </c>
      <c r="AV17" s="14" t="e">
        <v>#VALUE!</v>
      </c>
      <c r="AW17" s="14">
        <v>2.7211764705882355E-2</v>
      </c>
      <c r="AX17" s="14" t="e">
        <v>#VALUE!</v>
      </c>
      <c r="AY17" s="14" t="e">
        <v>#VALUE!</v>
      </c>
      <c r="AZ17" s="14" t="e">
        <v>#VALUE!</v>
      </c>
      <c r="BA17" s="11"/>
      <c r="BB17" s="11">
        <f t="shared" si="0"/>
        <v>1307.5411764705882</v>
      </c>
      <c r="BC17" s="11">
        <f t="shared" si="1"/>
        <v>1143.5294117647059</v>
      </c>
      <c r="BD17" s="11">
        <f t="shared" si="2"/>
        <v>0.1307541176470588</v>
      </c>
      <c r="BE17" s="11">
        <f t="shared" si="3"/>
        <v>0.11435294117647057</v>
      </c>
      <c r="BF17" s="11">
        <f t="shared" si="4"/>
        <v>0.18061706707573547</v>
      </c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D17" s="11"/>
      <c r="DE17" s="11"/>
      <c r="DF17" s="11"/>
      <c r="DG17" s="11"/>
      <c r="DH17" s="11"/>
    </row>
    <row r="18" spans="1:112">
      <c r="A18" s="11" t="s">
        <v>26</v>
      </c>
      <c r="B18" s="11" t="s">
        <v>668</v>
      </c>
      <c r="C18" s="11" t="s">
        <v>174</v>
      </c>
      <c r="D18" s="20" t="s">
        <v>175</v>
      </c>
      <c r="E18" s="21" t="s">
        <v>181</v>
      </c>
      <c r="F18" s="14" t="e">
        <v>#VALUE!</v>
      </c>
      <c r="G18" s="14" t="e">
        <v>#VALUE!</v>
      </c>
      <c r="H18" s="14">
        <v>27.847058823529416</v>
      </c>
      <c r="I18" s="14">
        <v>311.29411764705884</v>
      </c>
      <c r="J18" s="14">
        <v>364.23529411764702</v>
      </c>
      <c r="K18" s="14">
        <v>31.658823529411762</v>
      </c>
      <c r="L18" s="14">
        <v>4.7329411764705878</v>
      </c>
      <c r="M18" s="14" t="e">
        <v>#VALUE!</v>
      </c>
      <c r="N18" s="14">
        <v>1.0694117647058823</v>
      </c>
      <c r="O18" s="14">
        <v>99.52941176470587</v>
      </c>
      <c r="P18" s="14">
        <v>109.05882352941177</v>
      </c>
      <c r="Q18" s="14">
        <v>1267.4117647058824</v>
      </c>
      <c r="R18" s="14">
        <v>4.2564705882352936</v>
      </c>
      <c r="S18" s="14">
        <v>4.447058823529412</v>
      </c>
      <c r="T18" s="14">
        <v>867.17647058823536</v>
      </c>
      <c r="U18" s="14">
        <v>720000</v>
      </c>
      <c r="V18" s="14">
        <v>121.76470588235294</v>
      </c>
      <c r="W18" s="14">
        <v>158.82352941176472</v>
      </c>
      <c r="X18" s="14" t="e">
        <v>#VALUE!</v>
      </c>
      <c r="Y18" s="14" t="e">
        <v>#VALUE!</v>
      </c>
      <c r="Z18" s="14">
        <v>74.223529411764702</v>
      </c>
      <c r="AA18" s="14">
        <v>17.788235294117648</v>
      </c>
      <c r="AB18" s="14">
        <v>17.047058823529412</v>
      </c>
      <c r="AC18" s="14">
        <v>1.0037647058823529</v>
      </c>
      <c r="AD18" s="14" t="e">
        <v>#VALUE!</v>
      </c>
      <c r="AE18" s="14">
        <v>0.40976470588235292</v>
      </c>
      <c r="AF18" s="14">
        <v>0.70729411764705885</v>
      </c>
      <c r="AG18" s="14">
        <v>1.2388235294117648E-2</v>
      </c>
      <c r="AH18" s="14">
        <v>5.5588235294117647E-2</v>
      </c>
      <c r="AI18" s="14">
        <v>1.196470588235294E-2</v>
      </c>
      <c r="AJ18" s="14" t="e">
        <v>#VALUE!</v>
      </c>
      <c r="AK18" s="14" t="e">
        <v>#VALUE!</v>
      </c>
      <c r="AL18" s="14" t="e">
        <v>#VALUE!</v>
      </c>
      <c r="AM18" s="14">
        <v>1.0069411764705882</v>
      </c>
      <c r="AN18" s="14" t="e">
        <v>#VALUE!</v>
      </c>
      <c r="AO18" s="14">
        <v>0.57600000000000007</v>
      </c>
      <c r="AP18" s="14">
        <v>1.9164705882352941E-2</v>
      </c>
      <c r="AQ18" s="14">
        <v>4.2247058823529408E-2</v>
      </c>
      <c r="AR18" s="14">
        <v>1.2070588235294118E-2</v>
      </c>
      <c r="AS18" s="14" t="e">
        <v>#VALUE!</v>
      </c>
      <c r="AT18" s="14" t="e">
        <v>#VALUE!</v>
      </c>
      <c r="AU18" s="14">
        <v>1.3870588235294119E-2</v>
      </c>
      <c r="AV18" s="14" t="e">
        <v>#VALUE!</v>
      </c>
      <c r="AW18" s="14">
        <v>0.12705882352941175</v>
      </c>
      <c r="AX18" s="14" t="e">
        <v>#VALUE!</v>
      </c>
      <c r="AY18" s="14" t="e">
        <v>#VALUE!</v>
      </c>
      <c r="AZ18" s="14">
        <v>3.3247058823529407E-2</v>
      </c>
      <c r="BA18" s="11"/>
      <c r="BB18" s="11">
        <f t="shared" si="0"/>
        <v>1366.9411764705883</v>
      </c>
      <c r="BC18" s="11">
        <f t="shared" si="1"/>
        <v>1178.4705882352941</v>
      </c>
      <c r="BD18" s="11">
        <f t="shared" si="2"/>
        <v>0.13669411764705883</v>
      </c>
      <c r="BE18" s="11">
        <f t="shared" si="3"/>
        <v>0.1178470588235294</v>
      </c>
      <c r="BF18" s="11">
        <f t="shared" si="4"/>
        <v>0.18221574344023322</v>
      </c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D18" s="11"/>
      <c r="DE18" s="11"/>
      <c r="DF18" s="11"/>
      <c r="DG18" s="11"/>
      <c r="DH18" s="11"/>
    </row>
    <row r="19" spans="1:112">
      <c r="A19" s="11" t="s">
        <v>26</v>
      </c>
      <c r="B19" s="11" t="s">
        <v>668</v>
      </c>
      <c r="C19" s="11" t="s">
        <v>174</v>
      </c>
      <c r="D19" s="20" t="s">
        <v>175</v>
      </c>
      <c r="E19" s="21" t="s">
        <v>182</v>
      </c>
      <c r="F19" s="14" t="e">
        <v>#VALUE!</v>
      </c>
      <c r="G19" s="14" t="e">
        <v>#VALUE!</v>
      </c>
      <c r="H19" s="14">
        <v>40.764705882352942</v>
      </c>
      <c r="I19" s="14">
        <v>291.1764705882353</v>
      </c>
      <c r="J19" s="14">
        <v>300.70588235294122</v>
      </c>
      <c r="K19" s="14">
        <v>36.635294117647064</v>
      </c>
      <c r="L19" s="14">
        <v>8.9894117647058831</v>
      </c>
      <c r="M19" s="14" t="e">
        <v>#VALUE!</v>
      </c>
      <c r="N19" s="14">
        <v>1.0694117647058823</v>
      </c>
      <c r="O19" s="14">
        <v>77.082352941176467</v>
      </c>
      <c r="P19" s="14">
        <v>75.705882352941174</v>
      </c>
      <c r="Q19" s="14">
        <v>1267.4117647058824</v>
      </c>
      <c r="R19" s="14">
        <v>4.8070588235294114</v>
      </c>
      <c r="S19" s="14">
        <v>5.7282352941176473</v>
      </c>
      <c r="T19" s="14">
        <v>894.7058823529411</v>
      </c>
      <c r="U19" s="14">
        <v>720000</v>
      </c>
      <c r="V19" s="14">
        <v>123.88235294117646</v>
      </c>
      <c r="W19" s="14">
        <v>159.88235294117646</v>
      </c>
      <c r="X19" s="14">
        <v>0.10450588235294118</v>
      </c>
      <c r="Y19" s="14">
        <v>0.16305882352941176</v>
      </c>
      <c r="Z19" s="14">
        <v>47.858823529411772</v>
      </c>
      <c r="AA19" s="14">
        <v>19.376470588235296</v>
      </c>
      <c r="AB19" s="14">
        <v>18.952941176470585</v>
      </c>
      <c r="AC19" s="14">
        <v>0.89999999999999991</v>
      </c>
      <c r="AD19" s="14" t="e">
        <v>#VALUE!</v>
      </c>
      <c r="AE19" s="14">
        <v>0.108</v>
      </c>
      <c r="AF19" s="14">
        <v>4.1717647058823531E-3</v>
      </c>
      <c r="AG19" s="14">
        <v>5.8870588235294119E-3</v>
      </c>
      <c r="AH19" s="14" t="e">
        <v>#VALUE!</v>
      </c>
      <c r="AI19" s="14" t="e">
        <v>#VALUE!</v>
      </c>
      <c r="AJ19" s="14" t="e">
        <v>#VALUE!</v>
      </c>
      <c r="AK19" s="14" t="e">
        <v>#VALUE!</v>
      </c>
      <c r="AL19" s="14">
        <v>2.0964705882352944E-2</v>
      </c>
      <c r="AM19" s="14">
        <v>1.2705882352941176</v>
      </c>
      <c r="AN19" s="14" t="e">
        <v>#VALUE!</v>
      </c>
      <c r="AO19" s="14">
        <v>0.57705882352941185</v>
      </c>
      <c r="AP19" s="14">
        <v>4.881176470588236E-3</v>
      </c>
      <c r="AQ19" s="14" t="e">
        <v>#VALUE!</v>
      </c>
      <c r="AR19" s="14" t="e">
        <v>#VALUE!</v>
      </c>
      <c r="AS19" s="14" t="e">
        <v>#VALUE!</v>
      </c>
      <c r="AT19" s="14" t="e">
        <v>#VALUE!</v>
      </c>
      <c r="AU19" s="14">
        <v>9.3070588235294113E-3</v>
      </c>
      <c r="AV19" s="14" t="e">
        <v>#VALUE!</v>
      </c>
      <c r="AW19" s="14">
        <v>4.8494117647058819E-2</v>
      </c>
      <c r="AX19" s="14" t="e">
        <v>#VALUE!</v>
      </c>
      <c r="AY19" s="14" t="e">
        <v>#VALUE!</v>
      </c>
      <c r="AZ19" s="14">
        <v>4.1929411764705889E-2</v>
      </c>
      <c r="BA19" s="11"/>
      <c r="BB19" s="11">
        <f t="shared" si="0"/>
        <v>1344.4941176470588</v>
      </c>
      <c r="BC19" s="11">
        <f t="shared" si="1"/>
        <v>1185.8823529411764</v>
      </c>
      <c r="BD19" s="11">
        <f t="shared" si="2"/>
        <v>0.1344494117647059</v>
      </c>
      <c r="BE19" s="11">
        <f t="shared" si="3"/>
        <v>0.11858823529411763</v>
      </c>
      <c r="BF19" s="11">
        <f t="shared" si="4"/>
        <v>0.1775614115544267</v>
      </c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D19" s="11"/>
      <c r="DE19" s="11"/>
      <c r="DF19" s="11"/>
      <c r="DG19" s="11"/>
      <c r="DH19" s="11"/>
    </row>
    <row r="20" spans="1:112">
      <c r="A20" s="11" t="s">
        <v>26</v>
      </c>
      <c r="B20" s="11" t="s">
        <v>668</v>
      </c>
      <c r="C20" s="11" t="s">
        <v>174</v>
      </c>
      <c r="D20" s="20" t="s">
        <v>175</v>
      </c>
      <c r="E20" s="21" t="s">
        <v>183</v>
      </c>
      <c r="F20" s="14" t="e">
        <v>#VALUE!</v>
      </c>
      <c r="G20" s="14" t="e">
        <v>#VALUE!</v>
      </c>
      <c r="H20" s="14">
        <v>114.35294117647059</v>
      </c>
      <c r="I20" s="14">
        <v>271.05882352941177</v>
      </c>
      <c r="J20" s="14">
        <v>512.47058823529414</v>
      </c>
      <c r="K20" s="14">
        <v>35.788235294117641</v>
      </c>
      <c r="L20" s="14" t="e">
        <v>#VALUE!</v>
      </c>
      <c r="M20" s="14">
        <v>59.611764705882351</v>
      </c>
      <c r="N20" s="14">
        <v>0.36952941176470583</v>
      </c>
      <c r="O20" s="14">
        <v>29.541176470588233</v>
      </c>
      <c r="P20" s="14">
        <v>29.329411764705881</v>
      </c>
      <c r="Q20" s="14">
        <v>1269.5294117647059</v>
      </c>
      <c r="R20" s="14">
        <v>4.2988235294117638</v>
      </c>
      <c r="S20" s="14">
        <v>3.5999999999999996</v>
      </c>
      <c r="T20" s="14">
        <v>779.29411764705878</v>
      </c>
      <c r="U20" s="14">
        <v>720000</v>
      </c>
      <c r="V20" s="14">
        <v>121.76470588235294</v>
      </c>
      <c r="W20" s="14">
        <v>160.94117647058823</v>
      </c>
      <c r="X20" s="14">
        <v>0.16835294117647059</v>
      </c>
      <c r="Y20" s="14">
        <v>0.11329411764705882</v>
      </c>
      <c r="Z20" s="14">
        <v>21.176470588235293</v>
      </c>
      <c r="AA20" s="14">
        <v>14.399999999999999</v>
      </c>
      <c r="AB20" s="14">
        <v>14.294117647058824</v>
      </c>
      <c r="AC20" s="14">
        <v>1.1541176470588237</v>
      </c>
      <c r="AD20" s="14" t="e">
        <v>#VALUE!</v>
      </c>
      <c r="AE20" s="14">
        <v>0.13552941176470587</v>
      </c>
      <c r="AF20" s="14">
        <v>9.9741176470588225E-3</v>
      </c>
      <c r="AG20" s="14">
        <v>5.3470588235294124E-2</v>
      </c>
      <c r="AH20" s="14" t="e">
        <v>#VALUE!</v>
      </c>
      <c r="AI20" s="14" t="e">
        <v>#VALUE!</v>
      </c>
      <c r="AJ20" s="14">
        <v>4.2247058823529408E-2</v>
      </c>
      <c r="AK20" s="14" t="e">
        <v>#VALUE!</v>
      </c>
      <c r="AL20" s="14" t="e">
        <v>#VALUE!</v>
      </c>
      <c r="AM20" s="14">
        <v>1.175294117647059</v>
      </c>
      <c r="AN20" s="14" t="e">
        <v>#VALUE!</v>
      </c>
      <c r="AO20" s="14">
        <v>0.15564705882352942</v>
      </c>
      <c r="AP20" s="14">
        <v>9.614117647058823E-2</v>
      </c>
      <c r="AQ20" s="14">
        <v>0.10228235294117648</v>
      </c>
      <c r="AR20" s="14" t="e">
        <v>#VALUE!</v>
      </c>
      <c r="AS20" s="14">
        <v>1.2494117647058822E-2</v>
      </c>
      <c r="AT20" s="14" t="e">
        <v>#VALUE!</v>
      </c>
      <c r="AU20" s="14" t="e">
        <v>#VALUE!</v>
      </c>
      <c r="AV20" s="14" t="e">
        <v>#VALUE!</v>
      </c>
      <c r="AW20" s="14">
        <v>2.4776470588235296E-2</v>
      </c>
      <c r="AX20" s="14" t="e">
        <v>#VALUE!</v>
      </c>
      <c r="AY20" s="14" t="e">
        <v>#VALUE!</v>
      </c>
      <c r="AZ20" s="14">
        <v>2.2023529411764704E-3</v>
      </c>
      <c r="BA20" s="11"/>
      <c r="BB20" s="11">
        <f t="shared" si="0"/>
        <v>1299.0705882352941</v>
      </c>
      <c r="BC20" s="11">
        <f t="shared" si="1"/>
        <v>1050.3529411764705</v>
      </c>
      <c r="BD20" s="11">
        <f t="shared" si="2"/>
        <v>0.1299070588235294</v>
      </c>
      <c r="BE20" s="11">
        <f t="shared" si="3"/>
        <v>0.10503529411764706</v>
      </c>
      <c r="BF20" s="11">
        <f t="shared" si="4"/>
        <v>0.20557208547470923</v>
      </c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D20" s="11"/>
      <c r="DE20" s="11"/>
      <c r="DF20" s="11"/>
      <c r="DG20" s="11"/>
      <c r="DH20" s="11"/>
    </row>
    <row r="21" spans="1:112">
      <c r="A21" s="11" t="s">
        <v>26</v>
      </c>
      <c r="B21" s="11" t="s">
        <v>668</v>
      </c>
      <c r="C21" s="11" t="s">
        <v>174</v>
      </c>
      <c r="D21" s="20" t="s">
        <v>175</v>
      </c>
      <c r="E21" s="21" t="s">
        <v>184</v>
      </c>
      <c r="F21" s="14" t="e">
        <v>#VALUE!</v>
      </c>
      <c r="G21" s="14" t="e">
        <v>#VALUE!</v>
      </c>
      <c r="H21" s="14">
        <v>31.976470588235291</v>
      </c>
      <c r="I21" s="14">
        <v>317.64705882352945</v>
      </c>
      <c r="J21" s="14">
        <v>283.76470588235293</v>
      </c>
      <c r="K21" s="14">
        <v>28.588235294117649</v>
      </c>
      <c r="L21" s="14" t="e">
        <v>#VALUE!</v>
      </c>
      <c r="M21" s="14" t="e">
        <v>#VALUE!</v>
      </c>
      <c r="N21" s="14">
        <v>0.96247058823529419</v>
      </c>
      <c r="O21" s="14">
        <v>31.55294117647059</v>
      </c>
      <c r="P21" s="14">
        <v>31.341176470588238</v>
      </c>
      <c r="Q21" s="14">
        <v>1290.7058823529412</v>
      </c>
      <c r="R21" s="14">
        <v>5.5694117647058814</v>
      </c>
      <c r="S21" s="14">
        <v>4.9129411764705884</v>
      </c>
      <c r="T21" s="14">
        <v>876.70588235294122</v>
      </c>
      <c r="U21" s="14">
        <v>720000</v>
      </c>
      <c r="V21" s="14">
        <v>128.11764705882354</v>
      </c>
      <c r="W21" s="14">
        <v>162</v>
      </c>
      <c r="X21" s="14" t="e">
        <v>#VALUE!</v>
      </c>
      <c r="Y21" s="14" t="e">
        <v>#VALUE!</v>
      </c>
      <c r="Z21" s="14">
        <v>59.082352941176467</v>
      </c>
      <c r="AA21" s="14">
        <v>19.799999999999997</v>
      </c>
      <c r="AB21" s="14">
        <v>20.435294117647061</v>
      </c>
      <c r="AC21" s="14">
        <v>1.2176470588235293</v>
      </c>
      <c r="AD21" s="14" t="e">
        <v>#VALUE!</v>
      </c>
      <c r="AE21" s="14">
        <v>0.23929411764705882</v>
      </c>
      <c r="AF21" s="14" t="e">
        <v>#VALUE!</v>
      </c>
      <c r="AG21" s="14" t="e">
        <v>#VALUE!</v>
      </c>
      <c r="AH21" s="14">
        <v>4.0764705882352939E-2</v>
      </c>
      <c r="AI21" s="14" t="e">
        <v>#VALUE!</v>
      </c>
      <c r="AJ21" s="14" t="e">
        <v>#VALUE!</v>
      </c>
      <c r="AK21" s="14" t="e">
        <v>#VALUE!</v>
      </c>
      <c r="AL21" s="14" t="e">
        <v>#VALUE!</v>
      </c>
      <c r="AM21" s="14">
        <v>1.2917647058823529</v>
      </c>
      <c r="AN21" s="14" t="e">
        <v>#VALUE!</v>
      </c>
      <c r="AO21" s="14">
        <v>0.33458823529411763</v>
      </c>
      <c r="AP21" s="14" t="e">
        <v>#VALUE!</v>
      </c>
      <c r="AQ21" s="14" t="e">
        <v>#VALUE!</v>
      </c>
      <c r="AR21" s="14" t="e">
        <v>#VALUE!</v>
      </c>
      <c r="AS21" s="14" t="e">
        <v>#VALUE!</v>
      </c>
      <c r="AT21" s="14" t="e">
        <v>#VALUE!</v>
      </c>
      <c r="AU21" s="14">
        <v>9.0635294117647047E-3</v>
      </c>
      <c r="AV21" s="14" t="e">
        <v>#VALUE!</v>
      </c>
      <c r="AW21" s="14">
        <v>5.3788235294117644E-2</v>
      </c>
      <c r="AX21" s="14" t="e">
        <v>#VALUE!</v>
      </c>
      <c r="AY21" s="14" t="e">
        <v>#VALUE!</v>
      </c>
      <c r="AZ21" s="14">
        <v>9.6988235294117649E-3</v>
      </c>
      <c r="BA21" s="11"/>
      <c r="BB21" s="11">
        <f t="shared" si="0"/>
        <v>1322.2588235294118</v>
      </c>
      <c r="BC21" s="11">
        <f t="shared" si="1"/>
        <v>1194.3529411764707</v>
      </c>
      <c r="BD21" s="11">
        <f t="shared" si="2"/>
        <v>0.13222588235294117</v>
      </c>
      <c r="BE21" s="11">
        <f t="shared" si="3"/>
        <v>0.11943529411764706</v>
      </c>
      <c r="BF21" s="11">
        <f t="shared" si="4"/>
        <v>0.18375288239815527</v>
      </c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D21" s="11"/>
      <c r="DE21" s="11"/>
      <c r="DF21" s="11"/>
      <c r="DG21" s="11"/>
      <c r="DH21" s="11"/>
    </row>
    <row r="22" spans="1:112">
      <c r="A22" s="11" t="s">
        <v>26</v>
      </c>
      <c r="B22" s="11" t="s">
        <v>668</v>
      </c>
      <c r="C22" s="11" t="s">
        <v>174</v>
      </c>
      <c r="D22" s="20" t="s">
        <v>175</v>
      </c>
      <c r="E22" s="21" t="s">
        <v>185</v>
      </c>
      <c r="F22" s="14">
        <v>0.91058823529411759</v>
      </c>
      <c r="G22" s="14">
        <v>47.011764705882349</v>
      </c>
      <c r="H22" s="14">
        <v>84.070588235294125</v>
      </c>
      <c r="I22" s="14">
        <v>424.58823529411768</v>
      </c>
      <c r="J22" s="14">
        <v>1505.6470588235293</v>
      </c>
      <c r="K22" s="14">
        <v>25.835294117647056</v>
      </c>
      <c r="L22" s="14">
        <v>52.2</v>
      </c>
      <c r="M22" s="14">
        <v>1618.9411764705883</v>
      </c>
      <c r="N22" s="14">
        <v>2.2870588235294118</v>
      </c>
      <c r="O22" s="14">
        <v>1363.7647058823529</v>
      </c>
      <c r="P22" s="14">
        <v>1304.4705882352941</v>
      </c>
      <c r="Q22" s="14">
        <v>1299.1764705882354</v>
      </c>
      <c r="R22" s="14">
        <v>3.78</v>
      </c>
      <c r="S22" s="14">
        <v>3.6952941176470593</v>
      </c>
      <c r="T22" s="14">
        <v>833.2941176470589</v>
      </c>
      <c r="U22" s="14">
        <v>720000</v>
      </c>
      <c r="V22" s="14">
        <v>118.58823529411765</v>
      </c>
      <c r="W22" s="14">
        <v>154.58823529411765</v>
      </c>
      <c r="X22" s="14">
        <v>0.29223529411764709</v>
      </c>
      <c r="Y22" s="14">
        <v>0.23717647058823529</v>
      </c>
      <c r="Z22" s="14">
        <v>92.858823529411765</v>
      </c>
      <c r="AA22" s="14">
        <v>17.047058823529412</v>
      </c>
      <c r="AB22" s="14">
        <v>16.835294117647059</v>
      </c>
      <c r="AC22" s="14">
        <v>1.2705882352941176</v>
      </c>
      <c r="AD22" s="14" t="e">
        <v>#VALUE!</v>
      </c>
      <c r="AE22" s="14">
        <v>1.3658823529411765</v>
      </c>
      <c r="AF22" s="14">
        <v>11.223529411764705</v>
      </c>
      <c r="AG22" s="14">
        <v>0.13129411764705884</v>
      </c>
      <c r="AH22" s="14">
        <v>0.26470588235294118</v>
      </c>
      <c r="AI22" s="14">
        <v>0.16411764705882353</v>
      </c>
      <c r="AJ22" s="14">
        <v>0.14717647058823533</v>
      </c>
      <c r="AK22" s="14" t="e">
        <v>#VALUE!</v>
      </c>
      <c r="AL22" s="14" t="e">
        <v>#VALUE!</v>
      </c>
      <c r="AM22" s="14">
        <v>1.5458823529411765</v>
      </c>
      <c r="AN22" s="14">
        <v>0.11752941176470588</v>
      </c>
      <c r="AO22" s="14">
        <v>5.3788235294117648</v>
      </c>
      <c r="AP22" s="14">
        <v>0.20329411764705882</v>
      </c>
      <c r="AQ22" s="14">
        <v>0.83964705882352941</v>
      </c>
      <c r="AR22" s="14">
        <v>0.16835294117647059</v>
      </c>
      <c r="AS22" s="14" t="e">
        <v>#VALUE!</v>
      </c>
      <c r="AT22" s="14">
        <v>9.3494117647058821E-3</v>
      </c>
      <c r="AU22" s="14">
        <v>0.12176470588235294</v>
      </c>
      <c r="AV22" s="14" t="e">
        <v>#VALUE!</v>
      </c>
      <c r="AW22" s="14">
        <v>0.15458823529411764</v>
      </c>
      <c r="AX22" s="14">
        <v>2.0329411764705881E-2</v>
      </c>
      <c r="AY22" s="14">
        <v>2.0858823529411763E-2</v>
      </c>
      <c r="AZ22" s="14">
        <v>0.27952941176470592</v>
      </c>
      <c r="BA22" s="11"/>
      <c r="BB22" s="11">
        <f t="shared" si="0"/>
        <v>2662.9411764705883</v>
      </c>
      <c r="BC22" s="11">
        <f t="shared" si="1"/>
        <v>1257.8823529411766</v>
      </c>
      <c r="BD22" s="11">
        <f t="shared" si="2"/>
        <v>0.26629411764705885</v>
      </c>
      <c r="BE22" s="11">
        <f t="shared" si="3"/>
        <v>0.12578823529411767</v>
      </c>
      <c r="BF22" s="11">
        <f t="shared" si="4"/>
        <v>0.18469556857139241</v>
      </c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D22" s="11"/>
      <c r="DE22" s="11"/>
      <c r="DF22" s="11"/>
      <c r="DG22" s="11"/>
      <c r="DH22" s="11"/>
    </row>
    <row r="23" spans="1:112">
      <c r="A23" s="11" t="s">
        <v>197</v>
      </c>
      <c r="B23" s="11" t="s">
        <v>668</v>
      </c>
      <c r="C23" s="11" t="s">
        <v>198</v>
      </c>
      <c r="D23" s="12" t="s">
        <v>199</v>
      </c>
      <c r="E23" s="13" t="s">
        <v>199</v>
      </c>
      <c r="F23" s="22" t="e">
        <v>#VALUE!</v>
      </c>
      <c r="G23" s="22" t="e">
        <v>#VALUE!</v>
      </c>
      <c r="H23" s="22">
        <v>500.8235294117647</v>
      </c>
      <c r="I23" s="22">
        <v>1084.2352941176471</v>
      </c>
      <c r="J23" s="22">
        <v>263.64705882352939</v>
      </c>
      <c r="K23" s="22" t="e">
        <v>#VALUE!</v>
      </c>
      <c r="L23" s="22" t="e">
        <v>#VALUE!</v>
      </c>
      <c r="M23" s="22" t="e">
        <v>#VALUE!</v>
      </c>
      <c r="N23" s="22">
        <v>0.97623529411764709</v>
      </c>
      <c r="O23" s="22">
        <v>700.94117647058829</v>
      </c>
      <c r="P23" s="22">
        <v>711.52941176470586</v>
      </c>
      <c r="Q23" s="22">
        <v>1154.1176470588234</v>
      </c>
      <c r="R23" s="22" t="e">
        <v>#VALUE!</v>
      </c>
      <c r="S23" s="22">
        <v>0.7983529411764706</v>
      </c>
      <c r="T23" s="22">
        <v>273.1764705882353</v>
      </c>
      <c r="U23" s="22">
        <v>720000</v>
      </c>
      <c r="V23" s="22">
        <v>114.35294117647059</v>
      </c>
      <c r="W23" s="22">
        <v>122.82352941176471</v>
      </c>
      <c r="X23" s="22" t="e">
        <v>#VALUE!</v>
      </c>
      <c r="Y23" s="22" t="e">
        <v>#VALUE!</v>
      </c>
      <c r="Z23" s="22">
        <v>6.2152941176470593</v>
      </c>
      <c r="AA23" s="22">
        <v>37.058823529411768</v>
      </c>
      <c r="AB23" s="22">
        <v>37.376470588235293</v>
      </c>
      <c r="AC23" s="22">
        <v>1.7258823529411764</v>
      </c>
      <c r="AD23" s="22" t="e">
        <v>#VALUE!</v>
      </c>
      <c r="AE23" s="22" t="e">
        <v>#VALUE!</v>
      </c>
      <c r="AF23" s="22" t="e">
        <v>#VALUE!</v>
      </c>
      <c r="AG23" s="22" t="e">
        <v>#VALUE!</v>
      </c>
      <c r="AH23" s="22">
        <v>1.524705882352941E-2</v>
      </c>
      <c r="AI23" s="22" t="e">
        <v>#VALUE!</v>
      </c>
      <c r="AJ23" s="22">
        <v>2.6788235294117647E-2</v>
      </c>
      <c r="AK23" s="22" t="e">
        <v>#VALUE!</v>
      </c>
      <c r="AL23" s="22">
        <v>4.4682352941176479E-2</v>
      </c>
      <c r="AM23" s="22">
        <v>4.1611764705882353</v>
      </c>
      <c r="AN23" s="22" t="e">
        <v>#VALUE!</v>
      </c>
      <c r="AO23" s="22" t="e">
        <v>#VALUE!</v>
      </c>
      <c r="AP23" s="22" t="e">
        <v>#VALUE!</v>
      </c>
      <c r="AQ23" s="22">
        <v>6.6388235294117656E-3</v>
      </c>
      <c r="AR23" s="22" t="e">
        <v>#VALUE!</v>
      </c>
      <c r="AS23" s="22" t="e">
        <v>#VALUE!</v>
      </c>
      <c r="AT23" s="22" t="e">
        <v>#VALUE!</v>
      </c>
      <c r="AU23" s="22">
        <v>5.4423529411764694E-3</v>
      </c>
      <c r="AV23" s="22" t="e">
        <v>#VALUE!</v>
      </c>
      <c r="AW23" s="22" t="e">
        <v>#VALUE!</v>
      </c>
      <c r="AX23" s="22" t="e">
        <v>#VALUE!</v>
      </c>
      <c r="AY23" s="22" t="e">
        <v>#VALUE!</v>
      </c>
      <c r="AZ23" s="22" t="e">
        <v>#VALUE!</v>
      </c>
      <c r="BA23" s="11"/>
      <c r="BB23" s="11">
        <f t="shared" si="0"/>
        <v>1855.0588235294117</v>
      </c>
      <c r="BC23" s="11">
        <f t="shared" si="1"/>
        <v>1357.4117647058824</v>
      </c>
      <c r="BD23" s="11">
        <f t="shared" si="2"/>
        <v>0.18550588235294116</v>
      </c>
      <c r="BE23" s="11">
        <f t="shared" si="3"/>
        <v>0.13574117647058823</v>
      </c>
      <c r="BF23" s="11">
        <f t="shared" si="4"/>
        <v>0.44830224846765654</v>
      </c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D23" s="11"/>
      <c r="DE23" s="11"/>
      <c r="DF23" s="11"/>
      <c r="DG23" s="11"/>
      <c r="DH23" s="11"/>
    </row>
    <row r="24" spans="1:112">
      <c r="A24" s="11" t="s">
        <v>197</v>
      </c>
      <c r="B24" s="11" t="s">
        <v>668</v>
      </c>
      <c r="C24" s="11" t="s">
        <v>198</v>
      </c>
      <c r="D24" s="12" t="s">
        <v>200</v>
      </c>
      <c r="E24" s="13" t="s">
        <v>200</v>
      </c>
      <c r="F24" s="22">
        <v>1.0577647058823529</v>
      </c>
      <c r="G24" s="22" t="e">
        <v>#VALUE!</v>
      </c>
      <c r="H24" s="22">
        <v>554.82352941176475</v>
      </c>
      <c r="I24" s="22">
        <v>1143.5294117647059</v>
      </c>
      <c r="J24" s="22">
        <v>274.23529411764707</v>
      </c>
      <c r="K24" s="22" t="e">
        <v>#VALUE!</v>
      </c>
      <c r="L24" s="22" t="e">
        <v>#VALUE!</v>
      </c>
      <c r="M24" s="22" t="e">
        <v>#VALUE!</v>
      </c>
      <c r="N24" s="22">
        <v>1.0185882352941176</v>
      </c>
      <c r="O24" s="22">
        <v>1114.9411764705883</v>
      </c>
      <c r="P24" s="22">
        <v>1055.6470588235295</v>
      </c>
      <c r="Q24" s="22">
        <v>1139.2941176470588</v>
      </c>
      <c r="R24" s="22" t="e">
        <v>#VALUE!</v>
      </c>
      <c r="S24" s="22" t="e">
        <v>#VALUE!</v>
      </c>
      <c r="T24" s="22">
        <v>345.1764705882353</v>
      </c>
      <c r="U24" s="22">
        <v>720000</v>
      </c>
      <c r="V24" s="22">
        <v>111.17647058823529</v>
      </c>
      <c r="W24" s="22">
        <v>117.52941176470588</v>
      </c>
      <c r="X24" s="22" t="e">
        <v>#VALUE!</v>
      </c>
      <c r="Y24" s="22" t="e">
        <v>#VALUE!</v>
      </c>
      <c r="Z24" s="22">
        <v>36.847058823529409</v>
      </c>
      <c r="AA24" s="22">
        <v>36.847058823529409</v>
      </c>
      <c r="AB24" s="22">
        <v>38.329411764705881</v>
      </c>
      <c r="AC24" s="22">
        <v>1.8423529411764707</v>
      </c>
      <c r="AD24" s="22" t="e">
        <v>#VALUE!</v>
      </c>
      <c r="AE24" s="22" t="e">
        <v>#VALUE!</v>
      </c>
      <c r="AF24" s="22" t="e">
        <v>#VALUE!</v>
      </c>
      <c r="AG24" s="22">
        <v>2.8905882352941174E-3</v>
      </c>
      <c r="AH24" s="22">
        <v>3.8329411764705883E-2</v>
      </c>
      <c r="AI24" s="22" t="e">
        <v>#VALUE!</v>
      </c>
      <c r="AJ24" s="22">
        <v>1.3447058823529411E-2</v>
      </c>
      <c r="AK24" s="22" t="e">
        <v>#VALUE!</v>
      </c>
      <c r="AL24" s="22">
        <v>7.8458823529411761E-2</v>
      </c>
      <c r="AM24" s="22">
        <v>4.5847058823529414</v>
      </c>
      <c r="AN24" s="22" t="e">
        <v>#VALUE!</v>
      </c>
      <c r="AO24" s="22" t="e">
        <v>#VALUE!</v>
      </c>
      <c r="AP24" s="22" t="e">
        <v>#VALUE!</v>
      </c>
      <c r="AQ24" s="22" t="e">
        <v>#VALUE!</v>
      </c>
      <c r="AR24" s="22" t="e">
        <v>#VALUE!</v>
      </c>
      <c r="AS24" s="22" t="e">
        <v>#VALUE!</v>
      </c>
      <c r="AT24" s="22">
        <v>2.0647058823529412E-3</v>
      </c>
      <c r="AU24" s="22" t="e">
        <v>#VALUE!</v>
      </c>
      <c r="AV24" s="22" t="e">
        <v>#VALUE!</v>
      </c>
      <c r="AW24" s="22" t="e">
        <v>#VALUE!</v>
      </c>
      <c r="AX24" s="22" t="e">
        <v>#VALUE!</v>
      </c>
      <c r="AY24" s="22" t="e">
        <v>#VALUE!</v>
      </c>
      <c r="AZ24" s="22" t="e">
        <v>#VALUE!</v>
      </c>
      <c r="BA24" s="11"/>
      <c r="BB24" s="11">
        <f t="shared" si="0"/>
        <v>2254.2352941176468</v>
      </c>
      <c r="BC24" s="11">
        <f t="shared" si="1"/>
        <v>1488.7058823529412</v>
      </c>
      <c r="BD24" s="11">
        <f t="shared" si="2"/>
        <v>0.22542352941176466</v>
      </c>
      <c r="BE24" s="11">
        <f t="shared" si="3"/>
        <v>0.14887058823529412</v>
      </c>
      <c r="BF24" s="11" t="e">
        <f t="shared" si="4"/>
        <v>#VALUE!</v>
      </c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D24" s="11"/>
      <c r="DE24" s="11"/>
      <c r="DF24" s="11"/>
      <c r="DG24" s="11"/>
      <c r="DH24" s="11"/>
    </row>
    <row r="25" spans="1:112">
      <c r="A25" s="11" t="s">
        <v>197</v>
      </c>
      <c r="B25" s="11" t="s">
        <v>668</v>
      </c>
      <c r="C25" s="11" t="s">
        <v>198</v>
      </c>
      <c r="D25" s="12" t="s">
        <v>201</v>
      </c>
      <c r="E25" s="13" t="s">
        <v>201</v>
      </c>
      <c r="F25" s="22">
        <v>0.56435294117647061</v>
      </c>
      <c r="G25" s="22" t="e">
        <v>#VALUE!</v>
      </c>
      <c r="H25" s="22">
        <v>538.94117647058818</v>
      </c>
      <c r="I25" s="22">
        <v>1054.5882352941176</v>
      </c>
      <c r="J25" s="22">
        <v>229.76470588235293</v>
      </c>
      <c r="K25" s="22" t="e">
        <v>#VALUE!</v>
      </c>
      <c r="L25" s="22" t="e">
        <v>#VALUE!</v>
      </c>
      <c r="M25" s="22" t="e">
        <v>#VALUE!</v>
      </c>
      <c r="N25" s="22">
        <v>0.89364705882352935</v>
      </c>
      <c r="O25" s="22">
        <v>814.23529411764707</v>
      </c>
      <c r="P25" s="22">
        <v>842.82352941176475</v>
      </c>
      <c r="Q25" s="22">
        <v>1096.9411764705883</v>
      </c>
      <c r="R25" s="22" t="e">
        <v>#VALUE!</v>
      </c>
      <c r="S25" s="22" t="e">
        <v>#VALUE!</v>
      </c>
      <c r="T25" s="22">
        <v>223.41176470588238</v>
      </c>
      <c r="U25" s="22">
        <v>720000</v>
      </c>
      <c r="V25" s="22">
        <v>102.07058823529412</v>
      </c>
      <c r="W25" s="22">
        <v>118.58823529411765</v>
      </c>
      <c r="X25" s="22" t="e">
        <v>#VALUE!</v>
      </c>
      <c r="Y25" s="22" t="e">
        <v>#VALUE!</v>
      </c>
      <c r="Z25" s="22">
        <v>12.176470588235293</v>
      </c>
      <c r="AA25" s="22">
        <v>37.058823529411768</v>
      </c>
      <c r="AB25" s="22">
        <v>37.164705882352941</v>
      </c>
      <c r="AC25" s="22">
        <v>1.6094117647058823</v>
      </c>
      <c r="AD25" s="22">
        <v>0.27</v>
      </c>
      <c r="AE25" s="22" t="e">
        <v>#VALUE!</v>
      </c>
      <c r="AF25" s="22" t="e">
        <v>#VALUE!</v>
      </c>
      <c r="AG25" s="22" t="e">
        <v>#VALUE!</v>
      </c>
      <c r="AH25" s="22">
        <v>3.1129411764705881E-2</v>
      </c>
      <c r="AI25" s="22" t="e">
        <v>#VALUE!</v>
      </c>
      <c r="AJ25" s="22">
        <v>3.4835294117647055E-2</v>
      </c>
      <c r="AK25" s="22" t="e">
        <v>#VALUE!</v>
      </c>
      <c r="AL25" s="22">
        <v>4.8705882352941175E-2</v>
      </c>
      <c r="AM25" s="22">
        <v>3.875294117647059</v>
      </c>
      <c r="AN25" s="22" t="e">
        <v>#VALUE!</v>
      </c>
      <c r="AO25" s="22" t="e">
        <v>#VALUE!</v>
      </c>
      <c r="AP25" s="22" t="e">
        <v>#VALUE!</v>
      </c>
      <c r="AQ25" s="22" t="e">
        <v>#VALUE!</v>
      </c>
      <c r="AR25" s="22" t="e">
        <v>#VALUE!</v>
      </c>
      <c r="AS25" s="22">
        <v>1.3552941176470589E-2</v>
      </c>
      <c r="AT25" s="22" t="e">
        <v>#VALUE!</v>
      </c>
      <c r="AU25" s="22" t="e">
        <v>#VALUE!</v>
      </c>
      <c r="AV25" s="22" t="e">
        <v>#VALUE!</v>
      </c>
      <c r="AW25" s="22" t="e">
        <v>#VALUE!</v>
      </c>
      <c r="AX25" s="22" t="e">
        <v>#VALUE!</v>
      </c>
      <c r="AY25" s="22" t="e">
        <v>#VALUE!</v>
      </c>
      <c r="AZ25" s="22" t="e">
        <v>#VALUE!</v>
      </c>
      <c r="BA25" s="11"/>
      <c r="BB25" s="11">
        <f t="shared" si="0"/>
        <v>1911.1764705882354</v>
      </c>
      <c r="BC25" s="11">
        <f t="shared" si="1"/>
        <v>1278</v>
      </c>
      <c r="BD25" s="11">
        <f t="shared" si="2"/>
        <v>0.19111764705882353</v>
      </c>
      <c r="BE25" s="11">
        <f t="shared" si="3"/>
        <v>0.1278</v>
      </c>
      <c r="BF25" s="11" t="e">
        <f t="shared" si="4"/>
        <v>#VALUE!</v>
      </c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D25" s="11"/>
      <c r="DE25" s="11"/>
      <c r="DF25" s="11"/>
      <c r="DG25" s="11"/>
      <c r="DH25" s="11"/>
    </row>
    <row r="26" spans="1:112" s="11" customFormat="1">
      <c r="A26" s="11" t="s">
        <v>197</v>
      </c>
      <c r="B26" s="11" t="s">
        <v>668</v>
      </c>
      <c r="C26" s="11" t="s">
        <v>198</v>
      </c>
      <c r="D26" s="12" t="s">
        <v>202</v>
      </c>
      <c r="E26" s="23" t="s">
        <v>202</v>
      </c>
      <c r="F26" s="22">
        <v>0.71682352941176464</v>
      </c>
      <c r="G26" s="22" t="e">
        <v>#VALUE!</v>
      </c>
      <c r="H26" s="22">
        <v>588.70588235294122</v>
      </c>
      <c r="I26" s="22">
        <v>1130.8235294117646</v>
      </c>
      <c r="J26" s="22">
        <v>234</v>
      </c>
      <c r="K26" s="22" t="e">
        <v>#VALUE!</v>
      </c>
      <c r="L26" s="22" t="e">
        <v>#VALUE!</v>
      </c>
      <c r="M26" s="22" t="e">
        <v>#VALUE!</v>
      </c>
      <c r="N26" s="22">
        <v>0.96141176470588241</v>
      </c>
      <c r="O26" s="22">
        <v>1123.4117647058824</v>
      </c>
      <c r="P26" s="22">
        <v>1126.5882352941176</v>
      </c>
      <c r="Q26" s="22">
        <v>1131.8823529411766</v>
      </c>
      <c r="R26" s="22" t="e">
        <v>#VALUE!</v>
      </c>
      <c r="S26" s="22" t="e">
        <v>#VALUE!</v>
      </c>
      <c r="T26" s="22">
        <v>291.1764705882353</v>
      </c>
      <c r="U26" s="22">
        <v>720000</v>
      </c>
      <c r="V26" s="22">
        <v>101.85882352941177</v>
      </c>
      <c r="W26" s="22">
        <v>122.82352941176471</v>
      </c>
      <c r="X26" s="22" t="e">
        <v>#VALUE!</v>
      </c>
      <c r="Y26" s="22" t="e">
        <v>#VALUE!</v>
      </c>
      <c r="Z26" s="22">
        <v>19.905882352941177</v>
      </c>
      <c r="AA26" s="22">
        <v>37.164705882352941</v>
      </c>
      <c r="AB26" s="22">
        <v>37.058823529411768</v>
      </c>
      <c r="AC26" s="22">
        <v>1.3129411764705883</v>
      </c>
      <c r="AD26" s="22" t="e">
        <v>#VALUE!</v>
      </c>
      <c r="AE26" s="22" t="e">
        <v>#VALUE!</v>
      </c>
      <c r="AF26" s="22" t="e">
        <v>#VALUE!</v>
      </c>
      <c r="AG26" s="22" t="e">
        <v>#VALUE!</v>
      </c>
      <c r="AH26" s="22" t="e">
        <v>#VALUE!</v>
      </c>
      <c r="AI26" s="22" t="e">
        <v>#VALUE!</v>
      </c>
      <c r="AJ26" s="22" t="e">
        <v>#VALUE!</v>
      </c>
      <c r="AK26" s="22" t="e">
        <v>#VALUE!</v>
      </c>
      <c r="AL26" s="22">
        <v>6.0564705882352944E-2</v>
      </c>
      <c r="AM26" s="22">
        <v>4.4152941176470586</v>
      </c>
      <c r="AN26" s="22" t="e">
        <v>#VALUE!</v>
      </c>
      <c r="AO26" s="22" t="e">
        <v>#VALUE!</v>
      </c>
      <c r="AP26" s="22" t="e">
        <v>#VALUE!</v>
      </c>
      <c r="AQ26" s="22" t="e">
        <v>#VALUE!</v>
      </c>
      <c r="AR26" s="22" t="e">
        <v>#VALUE!</v>
      </c>
      <c r="AS26" s="22">
        <v>1.2176470588235295E-3</v>
      </c>
      <c r="AT26" s="22">
        <v>4.8070588235294117E-3</v>
      </c>
      <c r="AU26" s="22" t="e">
        <v>#VALUE!</v>
      </c>
      <c r="AV26" s="22" t="e">
        <v>#VALUE!</v>
      </c>
      <c r="AW26" s="22" t="e">
        <v>#VALUE!</v>
      </c>
      <c r="AX26" s="22" t="e">
        <v>#VALUE!</v>
      </c>
      <c r="AY26" s="22" t="e">
        <v>#VALUE!</v>
      </c>
      <c r="AZ26" s="22" t="e">
        <v>#VALUE!</v>
      </c>
      <c r="BB26" s="11">
        <f t="shared" si="0"/>
        <v>2255.294117647059</v>
      </c>
      <c r="BC26" s="11">
        <f t="shared" si="1"/>
        <v>1422</v>
      </c>
      <c r="BD26" s="11">
        <f t="shared" si="2"/>
        <v>0.22552941176470589</v>
      </c>
      <c r="BE26" s="11">
        <f t="shared" si="3"/>
        <v>0.14220000000000002</v>
      </c>
      <c r="BF26" s="11" t="e">
        <f t="shared" si="4"/>
        <v>#VALUE!</v>
      </c>
      <c r="DC26"/>
    </row>
    <row r="27" spans="1:112" s="11" customFormat="1">
      <c r="A27" s="11" t="s">
        <v>197</v>
      </c>
      <c r="B27" s="11" t="s">
        <v>668</v>
      </c>
      <c r="C27" s="11" t="s">
        <v>198</v>
      </c>
      <c r="D27" s="12" t="s">
        <v>203</v>
      </c>
      <c r="E27" s="23" t="s">
        <v>203</v>
      </c>
      <c r="F27" s="22">
        <v>0.98576470588235299</v>
      </c>
      <c r="G27" s="22" t="e">
        <v>#VALUE!</v>
      </c>
      <c r="H27" s="22">
        <v>501.88235294117646</v>
      </c>
      <c r="I27" s="22">
        <v>1123.4117647058824</v>
      </c>
      <c r="J27" s="22">
        <v>229.76470588235293</v>
      </c>
      <c r="K27" s="22" t="e">
        <v>#VALUE!</v>
      </c>
      <c r="L27" s="22" t="e">
        <v>#VALUE!</v>
      </c>
      <c r="M27" s="22" t="e">
        <v>#VALUE!</v>
      </c>
      <c r="N27" s="22">
        <v>0.91482352941176459</v>
      </c>
      <c r="O27" s="22">
        <v>943.41176470588232</v>
      </c>
      <c r="P27" s="22">
        <v>926.47058823529414</v>
      </c>
      <c r="Q27" s="22">
        <v>1112.8235294117646</v>
      </c>
      <c r="R27" s="22">
        <v>0.7930588235294117</v>
      </c>
      <c r="S27" s="22" t="e">
        <v>#VALUE!</v>
      </c>
      <c r="T27" s="22">
        <v>303.88235294117646</v>
      </c>
      <c r="U27" s="22">
        <v>720000</v>
      </c>
      <c r="V27" s="22">
        <v>107.99999999999999</v>
      </c>
      <c r="W27" s="22">
        <v>122.82352941176471</v>
      </c>
      <c r="X27" s="22" t="e">
        <v>#VALUE!</v>
      </c>
      <c r="Y27" s="22" t="e">
        <v>#VALUE!</v>
      </c>
      <c r="Z27" s="22">
        <v>18.952941176470585</v>
      </c>
      <c r="AA27" s="22">
        <v>35.258823529411764</v>
      </c>
      <c r="AB27" s="22">
        <v>36.635294117647064</v>
      </c>
      <c r="AC27" s="22">
        <v>1.2176470588235293</v>
      </c>
      <c r="AD27" s="22" t="e">
        <v>#VALUE!</v>
      </c>
      <c r="AE27" s="22" t="e">
        <v>#VALUE!</v>
      </c>
      <c r="AF27" s="22" t="e">
        <v>#VALUE!</v>
      </c>
      <c r="AG27" s="22" t="e">
        <v>#VALUE!</v>
      </c>
      <c r="AH27" s="22" t="e">
        <v>#VALUE!</v>
      </c>
      <c r="AI27" s="22" t="e">
        <v>#VALUE!</v>
      </c>
      <c r="AJ27" s="22">
        <v>6.8611764705882344E-2</v>
      </c>
      <c r="AK27" s="22" t="e">
        <v>#VALUE!</v>
      </c>
      <c r="AL27" s="22">
        <v>4.6270588235294119E-2</v>
      </c>
      <c r="AM27" s="22">
        <v>4.5635294117647049</v>
      </c>
      <c r="AN27" s="22" t="e">
        <v>#VALUE!</v>
      </c>
      <c r="AO27" s="22" t="e">
        <v>#VALUE!</v>
      </c>
      <c r="AP27" s="22">
        <v>2.1388235294117646E-3</v>
      </c>
      <c r="AQ27" s="22" t="e">
        <v>#VALUE!</v>
      </c>
      <c r="AR27" s="22" t="e">
        <v>#VALUE!</v>
      </c>
      <c r="AS27" s="22" t="e">
        <v>#VALUE!</v>
      </c>
      <c r="AT27" s="22" t="e">
        <v>#VALUE!</v>
      </c>
      <c r="AU27" s="22" t="e">
        <v>#VALUE!</v>
      </c>
      <c r="AV27" s="22" t="e">
        <v>#VALUE!</v>
      </c>
      <c r="AW27" s="22">
        <v>7.1894117647058825E-3</v>
      </c>
      <c r="AX27" s="22" t="e">
        <v>#VALUE!</v>
      </c>
      <c r="AY27" s="22" t="e">
        <v>#VALUE!</v>
      </c>
      <c r="AZ27" s="22" t="e">
        <v>#VALUE!</v>
      </c>
      <c r="BB27" s="11">
        <f t="shared" si="0"/>
        <v>2056.2352941176468</v>
      </c>
      <c r="BC27" s="11">
        <f t="shared" si="1"/>
        <v>1427.294117647059</v>
      </c>
      <c r="BD27" s="11">
        <f t="shared" si="2"/>
        <v>0.2056235294117647</v>
      </c>
      <c r="BE27" s="11">
        <f t="shared" si="3"/>
        <v>0.14272941176470588</v>
      </c>
      <c r="BF27" s="11" t="e">
        <f t="shared" si="4"/>
        <v>#VALUE!</v>
      </c>
      <c r="DC27"/>
    </row>
    <row r="28" spans="1:112" s="11" customFormat="1">
      <c r="A28" s="11" t="s">
        <v>197</v>
      </c>
      <c r="B28" s="11" t="s">
        <v>668</v>
      </c>
      <c r="C28" s="11" t="s">
        <v>198</v>
      </c>
      <c r="D28" s="12" t="s">
        <v>204</v>
      </c>
      <c r="E28" s="23" t="s">
        <v>204</v>
      </c>
      <c r="F28" s="22">
        <v>0.99529411764705877</v>
      </c>
      <c r="G28" s="22" t="e">
        <v>#VALUE!</v>
      </c>
      <c r="H28" s="22">
        <v>586.58823529411757</v>
      </c>
      <c r="I28" s="22">
        <v>1167.8823529411766</v>
      </c>
      <c r="J28" s="22">
        <v>295.41176470588238</v>
      </c>
      <c r="K28" s="22" t="e">
        <v>#VALUE!</v>
      </c>
      <c r="L28" s="22" t="e">
        <v>#VALUE!</v>
      </c>
      <c r="M28" s="22" t="e">
        <v>#VALUE!</v>
      </c>
      <c r="N28" s="22">
        <v>1.0439999999999998</v>
      </c>
      <c r="O28" s="22">
        <v>806.82352941176464</v>
      </c>
      <c r="P28" s="22">
        <v>811.05882352941171</v>
      </c>
      <c r="Q28" s="22">
        <v>1142.4705882352941</v>
      </c>
      <c r="R28" s="22" t="e">
        <v>#VALUE!</v>
      </c>
      <c r="S28" s="22" t="e">
        <v>#VALUE!</v>
      </c>
      <c r="T28" s="22">
        <v>234</v>
      </c>
      <c r="U28" s="22">
        <v>720000</v>
      </c>
      <c r="V28" s="22">
        <v>101.54117647058824</v>
      </c>
      <c r="W28" s="22">
        <v>124.94117647058825</v>
      </c>
      <c r="X28" s="22" t="e">
        <v>#VALUE!</v>
      </c>
      <c r="Y28" s="22" t="e">
        <v>#VALUE!</v>
      </c>
      <c r="Z28" s="22">
        <v>20.647058823529413</v>
      </c>
      <c r="AA28" s="22">
        <v>41.611764705882351</v>
      </c>
      <c r="AB28" s="22">
        <v>41.611764705882351</v>
      </c>
      <c r="AC28" s="22">
        <v>1.3658823529411765</v>
      </c>
      <c r="AD28" s="22" t="e">
        <v>#VALUE!</v>
      </c>
      <c r="AE28" s="22" t="e">
        <v>#VALUE!</v>
      </c>
      <c r="AF28" s="22">
        <v>4.8388235294117652E-3</v>
      </c>
      <c r="AG28" s="22">
        <v>5.7494117647058822E-3</v>
      </c>
      <c r="AH28" s="22" t="e">
        <v>#VALUE!</v>
      </c>
      <c r="AI28" s="22" t="e">
        <v>#VALUE!</v>
      </c>
      <c r="AJ28" s="22">
        <v>6.2470588235294111E-2</v>
      </c>
      <c r="AK28" s="22" t="e">
        <v>#VALUE!</v>
      </c>
      <c r="AL28" s="22">
        <v>5.9929411764705877E-2</v>
      </c>
      <c r="AM28" s="22">
        <v>4.7541176470588242</v>
      </c>
      <c r="AN28" s="22" t="e">
        <v>#VALUE!</v>
      </c>
      <c r="AO28" s="22" t="e">
        <v>#VALUE!</v>
      </c>
      <c r="AP28" s="22">
        <v>7.3482352941176467E-3</v>
      </c>
      <c r="AQ28" s="22">
        <v>1.0440000000000001E-2</v>
      </c>
      <c r="AR28" s="22" t="e">
        <v>#VALUE!</v>
      </c>
      <c r="AS28" s="22" t="e">
        <v>#VALUE!</v>
      </c>
      <c r="AT28" s="22">
        <v>3.3141176470588236E-2</v>
      </c>
      <c r="AU28" s="22" t="e">
        <v>#VALUE!</v>
      </c>
      <c r="AV28" s="22" t="e">
        <v>#VALUE!</v>
      </c>
      <c r="AW28" s="22">
        <v>1.2494117647058822E-2</v>
      </c>
      <c r="AX28" s="22" t="e">
        <v>#VALUE!</v>
      </c>
      <c r="AY28" s="22">
        <v>6.6600000000000001E-3</v>
      </c>
      <c r="AZ28" s="22">
        <v>4.8494117647058819E-2</v>
      </c>
      <c r="BB28" s="11">
        <f t="shared" si="0"/>
        <v>1949.2941176470588</v>
      </c>
      <c r="BC28" s="11">
        <f t="shared" si="1"/>
        <v>1401.8823529411766</v>
      </c>
      <c r="BD28" s="11">
        <f t="shared" si="2"/>
        <v>0.19492941176470588</v>
      </c>
      <c r="BE28" s="11">
        <f t="shared" si="3"/>
        <v>0.14018823529411767</v>
      </c>
      <c r="BF28" s="11" t="e">
        <f t="shared" si="4"/>
        <v>#VALUE!</v>
      </c>
      <c r="DC28"/>
    </row>
    <row r="29" spans="1:112" s="11" customFormat="1">
      <c r="A29" s="11" t="s">
        <v>197</v>
      </c>
      <c r="B29" s="11" t="s">
        <v>668</v>
      </c>
      <c r="C29" s="11" t="s">
        <v>198</v>
      </c>
      <c r="D29" s="24" t="s">
        <v>205</v>
      </c>
      <c r="E29" s="25" t="s">
        <v>205</v>
      </c>
      <c r="F29" s="22">
        <v>1.0185882352941176</v>
      </c>
      <c r="G29" s="22" t="e">
        <v>#VALUE!</v>
      </c>
      <c r="H29" s="22">
        <v>504</v>
      </c>
      <c r="I29" s="22">
        <v>1116</v>
      </c>
      <c r="J29" s="22">
        <v>247.76470588235293</v>
      </c>
      <c r="K29" s="22" t="e">
        <v>#VALUE!</v>
      </c>
      <c r="L29" s="22" t="e">
        <v>#VALUE!</v>
      </c>
      <c r="M29" s="22" t="e">
        <v>#VALUE!</v>
      </c>
      <c r="N29" s="22">
        <v>0.95505882352941174</v>
      </c>
      <c r="O29" s="22">
        <v>978.35294117647061</v>
      </c>
      <c r="P29" s="22">
        <v>974.11764705882354</v>
      </c>
      <c r="Q29" s="22">
        <v>1153.0588235294117</v>
      </c>
      <c r="R29" s="22">
        <v>0.8819999999999999</v>
      </c>
      <c r="S29" s="22" t="e">
        <v>#VALUE!</v>
      </c>
      <c r="T29" s="22">
        <v>240.35294117647061</v>
      </c>
      <c r="U29" s="22">
        <v>720000</v>
      </c>
      <c r="V29" s="22">
        <v>103.34117647058822</v>
      </c>
      <c r="W29" s="22">
        <v>124.94117647058825</v>
      </c>
      <c r="X29" s="22" t="e">
        <v>#VALUE!</v>
      </c>
      <c r="Y29" s="22" t="e">
        <v>#VALUE!</v>
      </c>
      <c r="Z29" s="22">
        <v>21.070588235294117</v>
      </c>
      <c r="AA29" s="22">
        <v>38.223529411764709</v>
      </c>
      <c r="AB29" s="22">
        <v>38.223529411764709</v>
      </c>
      <c r="AC29" s="22">
        <v>1.5352941176470587</v>
      </c>
      <c r="AD29" s="22" t="e">
        <v>#VALUE!</v>
      </c>
      <c r="AE29" s="22" t="e">
        <v>#VALUE!</v>
      </c>
      <c r="AF29" s="22" t="e">
        <v>#VALUE!</v>
      </c>
      <c r="AG29" s="22" t="e">
        <v>#VALUE!</v>
      </c>
      <c r="AH29" s="22">
        <v>1.9482352941176471E-2</v>
      </c>
      <c r="AI29" s="22" t="e">
        <v>#VALUE!</v>
      </c>
      <c r="AJ29" s="22">
        <v>4.5529411764705881E-2</v>
      </c>
      <c r="AK29" s="22" t="e">
        <v>#VALUE!</v>
      </c>
      <c r="AL29" s="22">
        <v>8.8941176470588246E-2</v>
      </c>
      <c r="AM29" s="22">
        <v>4.8176470588235292</v>
      </c>
      <c r="AN29" s="22" t="e">
        <v>#VALUE!</v>
      </c>
      <c r="AO29" s="22" t="e">
        <v>#VALUE!</v>
      </c>
      <c r="AP29" s="22" t="e">
        <v>#VALUE!</v>
      </c>
      <c r="AQ29" s="22" t="e">
        <v>#VALUE!</v>
      </c>
      <c r="AR29" s="22" t="e">
        <v>#VALUE!</v>
      </c>
      <c r="AS29" s="22" t="e">
        <v>#VALUE!</v>
      </c>
      <c r="AT29" s="22">
        <v>1.7047058823529412E-2</v>
      </c>
      <c r="AU29" s="22" t="e">
        <v>#VALUE!</v>
      </c>
      <c r="AV29" s="22" t="e">
        <v>#VALUE!</v>
      </c>
      <c r="AW29" s="22" t="e">
        <v>#VALUE!</v>
      </c>
      <c r="AX29" s="22" t="e">
        <v>#VALUE!</v>
      </c>
      <c r="AY29" s="22" t="e">
        <v>#VALUE!</v>
      </c>
      <c r="AZ29" s="22">
        <v>8.6505882352941182E-3</v>
      </c>
      <c r="BB29" s="11">
        <f t="shared" si="0"/>
        <v>2131.4117647058824</v>
      </c>
      <c r="BC29" s="11">
        <f t="shared" si="1"/>
        <v>1356.3529411764707</v>
      </c>
      <c r="BD29" s="11">
        <f t="shared" si="2"/>
        <v>0.21314117647058825</v>
      </c>
      <c r="BE29" s="11">
        <f t="shared" si="3"/>
        <v>0.13563529411764708</v>
      </c>
      <c r="BF29" s="11" t="e">
        <f t="shared" si="4"/>
        <v>#VALUE!</v>
      </c>
      <c r="DC29"/>
    </row>
    <row r="30" spans="1:112" s="11" customFormat="1">
      <c r="A30" s="11" t="s">
        <v>197</v>
      </c>
      <c r="B30" s="11" t="s">
        <v>668</v>
      </c>
      <c r="C30" s="11" t="s">
        <v>198</v>
      </c>
      <c r="D30" s="24" t="s">
        <v>206</v>
      </c>
      <c r="E30" s="25" t="s">
        <v>206</v>
      </c>
      <c r="F30" s="22">
        <v>0.67658823529411771</v>
      </c>
      <c r="G30" s="22" t="e">
        <v>#VALUE!</v>
      </c>
      <c r="H30" s="22">
        <v>440.47058823529409</v>
      </c>
      <c r="I30" s="22">
        <v>1092.7058823529412</v>
      </c>
      <c r="J30" s="22">
        <v>252</v>
      </c>
      <c r="K30" s="22" t="e">
        <v>#VALUE!</v>
      </c>
      <c r="L30" s="22" t="e">
        <v>#VALUE!</v>
      </c>
      <c r="M30" s="22" t="e">
        <v>#VALUE!</v>
      </c>
      <c r="N30" s="22">
        <v>1.0111764705882353</v>
      </c>
      <c r="O30" s="22">
        <v>872.47058823529414</v>
      </c>
      <c r="P30" s="22">
        <v>880.94117647058818</v>
      </c>
      <c r="Q30" s="22">
        <v>1148.8235294117649</v>
      </c>
      <c r="R30" s="22" t="e">
        <v>#VALUE!</v>
      </c>
      <c r="S30" s="22" t="e">
        <v>#VALUE!</v>
      </c>
      <c r="T30" s="22">
        <v>196.94117647058823</v>
      </c>
      <c r="U30" s="22">
        <v>720000</v>
      </c>
      <c r="V30" s="22">
        <v>105.7764705882353</v>
      </c>
      <c r="W30" s="22">
        <v>123.88235294117646</v>
      </c>
      <c r="X30" s="22" t="e">
        <v>#VALUE!</v>
      </c>
      <c r="Y30" s="22" t="e">
        <v>#VALUE!</v>
      </c>
      <c r="Z30" s="22">
        <v>7.3588235294117652</v>
      </c>
      <c r="AA30" s="22">
        <v>37.694117647058825</v>
      </c>
      <c r="AB30" s="22">
        <v>38.011764705882349</v>
      </c>
      <c r="AC30" s="22">
        <v>1.3976470588235295</v>
      </c>
      <c r="AD30" s="22" t="e">
        <v>#VALUE!</v>
      </c>
      <c r="AE30" s="22" t="e">
        <v>#VALUE!</v>
      </c>
      <c r="AF30" s="22" t="e">
        <v>#VALUE!</v>
      </c>
      <c r="AG30" s="22" t="e">
        <v>#VALUE!</v>
      </c>
      <c r="AH30" s="22">
        <v>4.4047058823529411E-2</v>
      </c>
      <c r="AI30" s="22" t="e">
        <v>#VALUE!</v>
      </c>
      <c r="AJ30" s="22">
        <v>3.9600000000000003E-2</v>
      </c>
      <c r="AK30" s="22" t="e">
        <v>#VALUE!</v>
      </c>
      <c r="AL30" s="22">
        <v>6.9458823529411767E-2</v>
      </c>
      <c r="AM30" s="22">
        <v>4.3623529411764705</v>
      </c>
      <c r="AN30" s="22" t="e">
        <v>#VALUE!</v>
      </c>
      <c r="AO30" s="22" t="e">
        <v>#VALUE!</v>
      </c>
      <c r="AP30" s="22" t="e">
        <v>#VALUE!</v>
      </c>
      <c r="AQ30" s="22" t="e">
        <v>#VALUE!</v>
      </c>
      <c r="AR30" s="22" t="e">
        <v>#VALUE!</v>
      </c>
      <c r="AS30" s="22" t="e">
        <v>#VALUE!</v>
      </c>
      <c r="AT30" s="22" t="e">
        <v>#VALUE!</v>
      </c>
      <c r="AU30" s="22">
        <v>3.3564705882352941E-3</v>
      </c>
      <c r="AV30" s="22" t="e">
        <v>#VALUE!</v>
      </c>
      <c r="AW30" s="22" t="e">
        <v>#VALUE!</v>
      </c>
      <c r="AX30" s="22" t="e">
        <v>#VALUE!</v>
      </c>
      <c r="AY30" s="22" t="e">
        <v>#VALUE!</v>
      </c>
      <c r="AZ30" s="22" t="e">
        <v>#VALUE!</v>
      </c>
      <c r="BB30" s="11">
        <f t="shared" si="0"/>
        <v>2021.294117647059</v>
      </c>
      <c r="BC30" s="11">
        <f t="shared" si="1"/>
        <v>1289.6470588235295</v>
      </c>
      <c r="BD30" s="11">
        <f t="shared" si="2"/>
        <v>0.20212941176470592</v>
      </c>
      <c r="BE30" s="11">
        <f t="shared" si="3"/>
        <v>0.12896470588235295</v>
      </c>
      <c r="BF30" s="11" t="e">
        <f t="shared" si="4"/>
        <v>#VALUE!</v>
      </c>
      <c r="DC30"/>
    </row>
    <row r="31" spans="1:112" s="11" customFormat="1">
      <c r="A31" s="11" t="s">
        <v>197</v>
      </c>
      <c r="B31" s="11" t="s">
        <v>668</v>
      </c>
      <c r="C31" s="11" t="s">
        <v>198</v>
      </c>
      <c r="D31" s="24" t="s">
        <v>207</v>
      </c>
      <c r="E31" s="25" t="s">
        <v>207</v>
      </c>
      <c r="F31" s="22" t="e">
        <v>#VALUE!</v>
      </c>
      <c r="G31" s="22" t="e">
        <v>#VALUE!</v>
      </c>
      <c r="H31" s="22">
        <v>414</v>
      </c>
      <c r="I31" s="22">
        <v>1121.2941176470588</v>
      </c>
      <c r="J31" s="22">
        <v>242.47058823529412</v>
      </c>
      <c r="K31" s="22" t="e">
        <v>#VALUE!</v>
      </c>
      <c r="L31" s="22" t="e">
        <v>#VALUE!</v>
      </c>
      <c r="M31" s="22" t="e">
        <v>#VALUE!</v>
      </c>
      <c r="N31" s="22">
        <v>0.90847058823529403</v>
      </c>
      <c r="O31" s="22">
        <v>918.00000000000011</v>
      </c>
      <c r="P31" s="22">
        <v>919.05882352941171</v>
      </c>
      <c r="Q31" s="22">
        <v>1157.2941176470588</v>
      </c>
      <c r="R31" s="22" t="e">
        <v>#VALUE!</v>
      </c>
      <c r="S31" s="22" t="e">
        <v>#VALUE!</v>
      </c>
      <c r="T31" s="22">
        <v>203.29411764705881</v>
      </c>
      <c r="U31" s="22">
        <v>720000</v>
      </c>
      <c r="V31" s="22">
        <v>103.0235294117647</v>
      </c>
      <c r="W31" s="22">
        <v>126</v>
      </c>
      <c r="X31" s="22" t="e">
        <v>#VALUE!</v>
      </c>
      <c r="Y31" s="22">
        <v>0.12917647058823528</v>
      </c>
      <c r="Z31" s="22">
        <v>14.929411764705881</v>
      </c>
      <c r="AA31" s="22">
        <v>38.752941176470593</v>
      </c>
      <c r="AB31" s="22">
        <v>37.694117647058825</v>
      </c>
      <c r="AC31" s="22">
        <v>1.5247058823529409</v>
      </c>
      <c r="AD31" s="22" t="e">
        <v>#VALUE!</v>
      </c>
      <c r="AE31" s="22">
        <v>1.6623529411764704E-2</v>
      </c>
      <c r="AF31" s="22" t="e">
        <v>#VALUE!</v>
      </c>
      <c r="AG31" s="22" t="e">
        <v>#VALUE!</v>
      </c>
      <c r="AH31" s="22" t="e">
        <v>#VALUE!</v>
      </c>
      <c r="AI31" s="22" t="e">
        <v>#VALUE!</v>
      </c>
      <c r="AJ31" s="22" t="e">
        <v>#VALUE!</v>
      </c>
      <c r="AK31" s="22" t="e">
        <v>#VALUE!</v>
      </c>
      <c r="AL31" s="22">
        <v>6.2894117647058823E-2</v>
      </c>
      <c r="AM31" s="22">
        <v>4.8599999999999994</v>
      </c>
      <c r="AN31" s="22" t="e">
        <v>#VALUE!</v>
      </c>
      <c r="AO31" s="22" t="e">
        <v>#VALUE!</v>
      </c>
      <c r="AP31" s="22" t="e">
        <v>#VALUE!</v>
      </c>
      <c r="AQ31" s="22">
        <v>5.6541176470588234E-3</v>
      </c>
      <c r="AR31" s="22" t="e">
        <v>#VALUE!</v>
      </c>
      <c r="AS31" s="22">
        <v>3.73764705882353E-3</v>
      </c>
      <c r="AT31" s="22">
        <v>2.4564705882352943E-3</v>
      </c>
      <c r="AU31" s="22">
        <v>8.174117647058823E-3</v>
      </c>
      <c r="AV31" s="22">
        <v>5.4000000000000003E-3</v>
      </c>
      <c r="AW31" s="22" t="e">
        <v>#VALUE!</v>
      </c>
      <c r="AX31" s="22" t="e">
        <v>#VALUE!</v>
      </c>
      <c r="AY31" s="22" t="e">
        <v>#VALUE!</v>
      </c>
      <c r="AZ31" s="22" t="e">
        <v>#VALUE!</v>
      </c>
      <c r="BB31" s="11">
        <f t="shared" si="0"/>
        <v>2075.294117647059</v>
      </c>
      <c r="BC31" s="11">
        <f t="shared" si="1"/>
        <v>1324.5882352941176</v>
      </c>
      <c r="BD31" s="11">
        <f t="shared" si="2"/>
        <v>0.20752941176470588</v>
      </c>
      <c r="BE31" s="11">
        <f t="shared" si="3"/>
        <v>0.13245882352941177</v>
      </c>
      <c r="BF31" s="11" t="e">
        <f t="shared" si="4"/>
        <v>#VALUE!</v>
      </c>
      <c r="DC31"/>
    </row>
    <row r="32" spans="1:112" s="11" customFormat="1">
      <c r="A32" s="11" t="s">
        <v>197</v>
      </c>
      <c r="B32" s="11" t="s">
        <v>668</v>
      </c>
      <c r="C32" s="11" t="s">
        <v>198</v>
      </c>
      <c r="D32" s="24" t="s">
        <v>208</v>
      </c>
      <c r="E32" s="25" t="s">
        <v>208</v>
      </c>
      <c r="F32" s="22" t="e">
        <v>#VALUE!</v>
      </c>
      <c r="G32" s="22" t="e">
        <v>#VALUE!</v>
      </c>
      <c r="H32" s="22">
        <v>338.8235294117647</v>
      </c>
      <c r="I32" s="22">
        <v>1126.5882352941176</v>
      </c>
      <c r="J32" s="22">
        <v>258.35294117647061</v>
      </c>
      <c r="K32" s="22" t="e">
        <v>#VALUE!</v>
      </c>
      <c r="L32" s="22" t="e">
        <v>#VALUE!</v>
      </c>
      <c r="M32" s="22" t="e">
        <v>#VALUE!</v>
      </c>
      <c r="N32" s="22">
        <v>0.877764705882353</v>
      </c>
      <c r="O32" s="22">
        <v>681.88235294117646</v>
      </c>
      <c r="P32" s="22">
        <v>672.35294117647061</v>
      </c>
      <c r="Q32" s="22">
        <v>1176.3529411764705</v>
      </c>
      <c r="R32" s="22" t="e">
        <v>#VALUE!</v>
      </c>
      <c r="S32" s="22" t="e">
        <v>#VALUE!</v>
      </c>
      <c r="T32" s="22">
        <v>180</v>
      </c>
      <c r="U32" s="22">
        <v>720000</v>
      </c>
      <c r="V32" s="22">
        <v>105.88235294117646</v>
      </c>
      <c r="W32" s="22">
        <v>132.35294117647058</v>
      </c>
      <c r="X32" s="22" t="e">
        <v>#VALUE!</v>
      </c>
      <c r="Y32" s="22" t="e">
        <v>#VALUE!</v>
      </c>
      <c r="Z32" s="22">
        <v>23.082352941176474</v>
      </c>
      <c r="AA32" s="22">
        <v>39.388235294117649</v>
      </c>
      <c r="AB32" s="22">
        <v>38.541176470588233</v>
      </c>
      <c r="AC32" s="22">
        <v>1.6729411764705884</v>
      </c>
      <c r="AD32" s="22" t="e">
        <v>#VALUE!</v>
      </c>
      <c r="AE32" s="22" t="e">
        <v>#VALUE!</v>
      </c>
      <c r="AF32" s="22" t="e">
        <v>#VALUE!</v>
      </c>
      <c r="AG32" s="22">
        <v>1.5352941176470588E-2</v>
      </c>
      <c r="AH32" s="22" t="e">
        <v>#VALUE!</v>
      </c>
      <c r="AI32" s="22" t="e">
        <v>#VALUE!</v>
      </c>
      <c r="AJ32" s="22" t="e">
        <v>#VALUE!</v>
      </c>
      <c r="AK32" s="22" t="e">
        <v>#VALUE!</v>
      </c>
      <c r="AL32" s="22">
        <v>7.7611764705882352E-2</v>
      </c>
      <c r="AM32" s="22">
        <v>4.8070588235294114</v>
      </c>
      <c r="AN32" s="22" t="e">
        <v>#VALUE!</v>
      </c>
      <c r="AO32" s="22" t="e">
        <v>#VALUE!</v>
      </c>
      <c r="AP32" s="22" t="e">
        <v>#VALUE!</v>
      </c>
      <c r="AQ32" s="22" t="e">
        <v>#VALUE!</v>
      </c>
      <c r="AR32" s="22" t="e">
        <v>#VALUE!</v>
      </c>
      <c r="AS32" s="22" t="e">
        <v>#VALUE!</v>
      </c>
      <c r="AT32" s="22">
        <v>7.9411764705882345E-3</v>
      </c>
      <c r="AU32" s="22" t="e">
        <v>#VALUE!</v>
      </c>
      <c r="AV32" s="22" t="e">
        <v>#VALUE!</v>
      </c>
      <c r="AW32" s="22" t="e">
        <v>#VALUE!</v>
      </c>
      <c r="AX32" s="22" t="e">
        <v>#VALUE!</v>
      </c>
      <c r="AY32" s="22" t="e">
        <v>#VALUE!</v>
      </c>
      <c r="AZ32" s="22" t="e">
        <v>#VALUE!</v>
      </c>
      <c r="BB32" s="11">
        <f t="shared" si="0"/>
        <v>1858.2352941176468</v>
      </c>
      <c r="BC32" s="11">
        <f t="shared" si="1"/>
        <v>1306.5882352941176</v>
      </c>
      <c r="BD32" s="11">
        <f t="shared" si="2"/>
        <v>0.18582352941176469</v>
      </c>
      <c r="BE32" s="11">
        <f t="shared" si="3"/>
        <v>0.13065882352941174</v>
      </c>
      <c r="BF32" s="11" t="e">
        <f t="shared" si="4"/>
        <v>#VALUE!</v>
      </c>
      <c r="DC32"/>
    </row>
    <row r="33" spans="1:112" s="11" customFormat="1">
      <c r="A33" s="11" t="s">
        <v>197</v>
      </c>
      <c r="B33" s="11" t="s">
        <v>668</v>
      </c>
      <c r="C33" s="11" t="s">
        <v>198</v>
      </c>
      <c r="D33" s="24" t="s">
        <v>209</v>
      </c>
      <c r="E33" s="25" t="s">
        <v>209</v>
      </c>
      <c r="F33" s="22">
        <v>0.67870588235294116</v>
      </c>
      <c r="G33" s="22" t="e">
        <v>#VALUE!</v>
      </c>
      <c r="H33" s="22">
        <v>309.1764705882353</v>
      </c>
      <c r="I33" s="22">
        <v>1090.5882352941178</v>
      </c>
      <c r="J33" s="22">
        <v>249.88235294117649</v>
      </c>
      <c r="K33" s="22" t="e">
        <v>#VALUE!</v>
      </c>
      <c r="L33" s="22" t="e">
        <v>#VALUE!</v>
      </c>
      <c r="M33" s="22" t="e">
        <v>#VALUE!</v>
      </c>
      <c r="N33" s="22">
        <v>0.77717647058823536</v>
      </c>
      <c r="O33" s="22">
        <v>625.76470588235293</v>
      </c>
      <c r="P33" s="22">
        <v>621.52941176470586</v>
      </c>
      <c r="Q33" s="22">
        <v>1123.4117647058824</v>
      </c>
      <c r="R33" s="22" t="e">
        <v>#VALUE!</v>
      </c>
      <c r="S33" s="22" t="e">
        <v>#VALUE!</v>
      </c>
      <c r="T33" s="22">
        <v>163.05882352941177</v>
      </c>
      <c r="U33" s="22">
        <v>720000</v>
      </c>
      <c r="V33" s="22">
        <v>99.741176470588243</v>
      </c>
      <c r="W33" s="22">
        <v>127.05882352941177</v>
      </c>
      <c r="X33" s="22" t="e">
        <v>#VALUE!</v>
      </c>
      <c r="Y33" s="22" t="e">
        <v>#VALUE!</v>
      </c>
      <c r="Z33" s="22">
        <v>9.116470588235293</v>
      </c>
      <c r="AA33" s="22">
        <v>36.211764705882352</v>
      </c>
      <c r="AB33" s="22">
        <v>36.741176470588236</v>
      </c>
      <c r="AC33" s="22">
        <v>1.26</v>
      </c>
      <c r="AD33" s="22" t="e">
        <v>#VALUE!</v>
      </c>
      <c r="AE33" s="22">
        <v>2.6470588235294121E-2</v>
      </c>
      <c r="AF33" s="22" t="e">
        <v>#VALUE!</v>
      </c>
      <c r="AG33" s="22" t="e">
        <v>#VALUE!</v>
      </c>
      <c r="AH33" s="22" t="e">
        <v>#VALUE!</v>
      </c>
      <c r="AI33" s="22" t="e">
        <v>#VALUE!</v>
      </c>
      <c r="AJ33" s="22">
        <v>3.9705882352941174E-2</v>
      </c>
      <c r="AK33" s="22" t="e">
        <v>#VALUE!</v>
      </c>
      <c r="AL33" s="22">
        <v>4.5635294117647059E-2</v>
      </c>
      <c r="AM33" s="22">
        <v>4.4788235294117653</v>
      </c>
      <c r="AN33" s="22" t="e">
        <v>#VALUE!</v>
      </c>
      <c r="AO33" s="22" t="e">
        <v>#VALUE!</v>
      </c>
      <c r="AP33" s="22">
        <v>3.1129411764705879E-3</v>
      </c>
      <c r="AQ33" s="22" t="e">
        <v>#VALUE!</v>
      </c>
      <c r="AR33" s="22" t="e">
        <v>#VALUE!</v>
      </c>
      <c r="AS33" s="22" t="e">
        <v>#VALUE!</v>
      </c>
      <c r="AT33" s="22" t="e">
        <v>#VALUE!</v>
      </c>
      <c r="AU33" s="22" t="e">
        <v>#VALUE!</v>
      </c>
      <c r="AV33" s="22" t="e">
        <v>#VALUE!</v>
      </c>
      <c r="AW33" s="22" t="e">
        <v>#VALUE!</v>
      </c>
      <c r="AX33" s="22" t="e">
        <v>#VALUE!</v>
      </c>
      <c r="AY33" s="22" t="e">
        <v>#VALUE!</v>
      </c>
      <c r="AZ33" s="22" t="e">
        <v>#VALUE!</v>
      </c>
      <c r="BB33" s="11">
        <f t="shared" si="0"/>
        <v>1749.1764705882354</v>
      </c>
      <c r="BC33" s="11">
        <f t="shared" si="1"/>
        <v>1253.6470588235295</v>
      </c>
      <c r="BD33" s="11">
        <f t="shared" si="2"/>
        <v>0.17491764705882354</v>
      </c>
      <c r="BE33" s="11">
        <f t="shared" si="3"/>
        <v>0.12536470588235293</v>
      </c>
      <c r="BF33" s="11" t="e">
        <f t="shared" si="4"/>
        <v>#VALUE!</v>
      </c>
      <c r="DC33"/>
    </row>
    <row r="34" spans="1:112" s="11" customFormat="1">
      <c r="A34" s="11" t="s">
        <v>210</v>
      </c>
      <c r="B34" s="11" t="s">
        <v>668</v>
      </c>
      <c r="C34" s="11" t="s">
        <v>198</v>
      </c>
      <c r="D34" s="12" t="s">
        <v>211</v>
      </c>
      <c r="E34" s="13" t="s">
        <v>211</v>
      </c>
      <c r="F34" s="22" t="e">
        <v>#VALUE!</v>
      </c>
      <c r="G34" s="22" t="e">
        <v>#VALUE!</v>
      </c>
      <c r="H34" s="22">
        <v>32.082352941176474</v>
      </c>
      <c r="I34" s="22">
        <v>88.2</v>
      </c>
      <c r="J34" s="22">
        <v>381.17647058823525</v>
      </c>
      <c r="K34" s="22">
        <v>20.752941176470589</v>
      </c>
      <c r="L34" s="22" t="e">
        <v>#VALUE!</v>
      </c>
      <c r="M34" s="22" t="e">
        <v>#VALUE!</v>
      </c>
      <c r="N34" s="22">
        <v>0.18423529411764705</v>
      </c>
      <c r="O34" s="22">
        <v>43.411764705882355</v>
      </c>
      <c r="P34" s="22">
        <v>44.576470588235296</v>
      </c>
      <c r="Q34" s="22">
        <v>1059.8823529411766</v>
      </c>
      <c r="R34" s="22">
        <v>9.4764705882352924</v>
      </c>
      <c r="S34" s="22">
        <v>9.0741176470588236</v>
      </c>
      <c r="T34" s="22">
        <v>445.76470588235293</v>
      </c>
      <c r="U34" s="22">
        <v>720000</v>
      </c>
      <c r="V34" s="22">
        <v>78.670588235294119</v>
      </c>
      <c r="W34" s="22">
        <v>107.99999999999999</v>
      </c>
      <c r="X34" s="22">
        <v>4.0447058823529414</v>
      </c>
      <c r="Y34" s="22">
        <v>4.1082352941176472</v>
      </c>
      <c r="Z34" s="22">
        <v>9.9635294117647053</v>
      </c>
      <c r="AA34" s="22">
        <v>12.600000000000001</v>
      </c>
      <c r="AB34" s="22">
        <v>12.28235294117647</v>
      </c>
      <c r="AC34" s="22">
        <v>1.1858823529411766</v>
      </c>
      <c r="AD34" s="22" t="e">
        <v>#VALUE!</v>
      </c>
      <c r="AE34" s="22">
        <v>3.1552941176470589E-2</v>
      </c>
      <c r="AF34" s="22">
        <v>5.8658823529411756E-2</v>
      </c>
      <c r="AG34" s="22">
        <v>0.59400000000000008</v>
      </c>
      <c r="AH34" s="22">
        <v>0.65541176470588236</v>
      </c>
      <c r="AI34" s="22" t="e">
        <v>#VALUE!</v>
      </c>
      <c r="AJ34" s="22">
        <v>0.19164705882352942</v>
      </c>
      <c r="AK34" s="22" t="e">
        <v>#VALUE!</v>
      </c>
      <c r="AL34" s="22" t="e">
        <v>#VALUE!</v>
      </c>
      <c r="AM34" s="22">
        <v>1.2388235294117647</v>
      </c>
      <c r="AN34" s="22" t="e">
        <v>#VALUE!</v>
      </c>
      <c r="AO34" s="22">
        <v>0.24141176470588235</v>
      </c>
      <c r="AP34" s="22">
        <v>0.11964705882352941</v>
      </c>
      <c r="AQ34" s="22">
        <v>0.14294117647058824</v>
      </c>
      <c r="AR34" s="22">
        <v>3.2082352941176472E-3</v>
      </c>
      <c r="AS34" s="22" t="e">
        <v>#VALUE!</v>
      </c>
      <c r="AT34" s="22" t="e">
        <v>#VALUE!</v>
      </c>
      <c r="AU34" s="22">
        <v>1.9164705882352941E-2</v>
      </c>
      <c r="AV34" s="22" t="e">
        <v>#VALUE!</v>
      </c>
      <c r="AW34" s="22">
        <v>2.7E-2</v>
      </c>
      <c r="AX34" s="22" t="e">
        <v>#VALUE!</v>
      </c>
      <c r="AY34" s="22">
        <v>6.6388235294117651E-2</v>
      </c>
      <c r="AZ34" s="22">
        <v>8.2270588235294123E-2</v>
      </c>
      <c r="BB34" s="11">
        <f t="shared" si="0"/>
        <v>1103.294117647059</v>
      </c>
      <c r="BC34" s="11">
        <f t="shared" si="1"/>
        <v>533.96470588235297</v>
      </c>
      <c r="BD34" s="11">
        <f t="shared" si="2"/>
        <v>0.11032941176470591</v>
      </c>
      <c r="BE34" s="11">
        <f t="shared" si="3"/>
        <v>5.3396470588235295E-2</v>
      </c>
      <c r="BF34" s="11">
        <f t="shared" si="4"/>
        <v>0.23744674907465604</v>
      </c>
      <c r="DC34"/>
    </row>
    <row r="35" spans="1:112" s="11" customFormat="1">
      <c r="A35" s="11" t="s">
        <v>210</v>
      </c>
      <c r="B35" s="11" t="s">
        <v>668</v>
      </c>
      <c r="C35" s="11" t="s">
        <v>198</v>
      </c>
      <c r="D35" s="12" t="s">
        <v>212</v>
      </c>
      <c r="E35" s="13" t="s">
        <v>212</v>
      </c>
      <c r="F35" s="22" t="e">
        <v>#VALUE!</v>
      </c>
      <c r="G35" s="22" t="e">
        <v>#VALUE!</v>
      </c>
      <c r="H35" s="22">
        <v>48.811764705882354</v>
      </c>
      <c r="I35" s="22">
        <v>66.917647058823533</v>
      </c>
      <c r="J35" s="22">
        <v>561.17647058823525</v>
      </c>
      <c r="K35" s="22" t="e">
        <v>#VALUE!</v>
      </c>
      <c r="L35" s="22">
        <v>6.5011764705882351</v>
      </c>
      <c r="M35" s="22" t="e">
        <v>#VALUE!</v>
      </c>
      <c r="N35" s="22">
        <v>9.952941176470588E-2</v>
      </c>
      <c r="O35" s="22">
        <v>21.917647058823526</v>
      </c>
      <c r="P35" s="22">
        <v>22.341176470588238</v>
      </c>
      <c r="Q35" s="22">
        <v>1081.0588235294119</v>
      </c>
      <c r="R35" s="22">
        <v>10.429411764705881</v>
      </c>
      <c r="S35" s="22">
        <v>10.588235294117647</v>
      </c>
      <c r="T35" s="22">
        <v>402.35294117647061</v>
      </c>
      <c r="U35" s="22">
        <v>720000</v>
      </c>
      <c r="V35" s="22">
        <v>78.988235294117644</v>
      </c>
      <c r="W35" s="22">
        <v>110.11764705882352</v>
      </c>
      <c r="X35" s="22">
        <v>2.9223529411764702</v>
      </c>
      <c r="Y35" s="22">
        <v>3.1023529411764708</v>
      </c>
      <c r="Z35" s="22">
        <v>9.2011764705882353</v>
      </c>
      <c r="AA35" s="22">
        <v>11.858823529411763</v>
      </c>
      <c r="AB35" s="22">
        <v>12.600000000000001</v>
      </c>
      <c r="AC35" s="22">
        <v>1.1647058823529413</v>
      </c>
      <c r="AD35" s="22" t="e">
        <v>#VALUE!</v>
      </c>
      <c r="AE35" s="22">
        <v>7.8882352941176459E-2</v>
      </c>
      <c r="AF35" s="22">
        <v>2.7E-2</v>
      </c>
      <c r="AG35" s="22">
        <v>0.42247058823529415</v>
      </c>
      <c r="AH35" s="22">
        <v>0.47752941176470587</v>
      </c>
      <c r="AI35" s="22" t="e">
        <v>#VALUE!</v>
      </c>
      <c r="AJ35" s="22">
        <v>9.3176470588235291E-2</v>
      </c>
      <c r="AK35" s="22" t="e">
        <v>#VALUE!</v>
      </c>
      <c r="AL35" s="22" t="e">
        <v>#VALUE!</v>
      </c>
      <c r="AM35" s="22">
        <v>1.3870588235294117</v>
      </c>
      <c r="AN35" s="22" t="e">
        <v>#VALUE!</v>
      </c>
      <c r="AO35" s="22">
        <v>0.36635294117647055</v>
      </c>
      <c r="AP35" s="22">
        <v>0.10016470588235295</v>
      </c>
      <c r="AQ35" s="22">
        <v>5.5694117647058831E-2</v>
      </c>
      <c r="AR35" s="22" t="e">
        <v>#VALUE!</v>
      </c>
      <c r="AS35" s="22" t="e">
        <v>#VALUE!</v>
      </c>
      <c r="AT35" s="22" t="e">
        <v>#VALUE!</v>
      </c>
      <c r="AU35" s="22" t="e">
        <v>#VALUE!</v>
      </c>
      <c r="AV35" s="22" t="e">
        <v>#VALUE!</v>
      </c>
      <c r="AW35" s="22" t="e">
        <v>#VALUE!</v>
      </c>
      <c r="AX35" s="22" t="e">
        <v>#VALUE!</v>
      </c>
      <c r="AY35" s="22">
        <v>1.2070588235294118E-2</v>
      </c>
      <c r="AZ35" s="22">
        <v>9.9423529411764716E-3</v>
      </c>
      <c r="BB35" s="11">
        <f t="shared" si="0"/>
        <v>1102.9764705882355</v>
      </c>
      <c r="BC35" s="11">
        <f t="shared" si="1"/>
        <v>469.27058823529416</v>
      </c>
      <c r="BD35" s="11">
        <f t="shared" si="2"/>
        <v>0.11029764705882356</v>
      </c>
      <c r="BE35" s="11">
        <f t="shared" si="3"/>
        <v>4.6927058823529419E-2</v>
      </c>
      <c r="BF35" s="11">
        <f t="shared" si="4"/>
        <v>0.26666666666666666</v>
      </c>
      <c r="DC35"/>
    </row>
    <row r="36" spans="1:112" s="11" customFormat="1">
      <c r="A36" s="11" t="s">
        <v>210</v>
      </c>
      <c r="B36" s="11" t="s">
        <v>668</v>
      </c>
      <c r="C36" s="11" t="s">
        <v>198</v>
      </c>
      <c r="D36" s="12" t="s">
        <v>213</v>
      </c>
      <c r="E36" s="13" t="s">
        <v>213</v>
      </c>
      <c r="F36" s="22" t="e">
        <v>#VALUE!</v>
      </c>
      <c r="G36" s="22" t="e">
        <v>#VALUE!</v>
      </c>
      <c r="H36" s="22">
        <v>28.482352941176469</v>
      </c>
      <c r="I36" s="22">
        <v>33.247058823529407</v>
      </c>
      <c r="J36" s="22">
        <v>397.05882352941177</v>
      </c>
      <c r="K36" s="22" t="e">
        <v>#VALUE!</v>
      </c>
      <c r="L36" s="22" t="e">
        <v>#VALUE!</v>
      </c>
      <c r="M36" s="22" t="e">
        <v>#VALUE!</v>
      </c>
      <c r="N36" s="22">
        <v>9.5929411764705874E-2</v>
      </c>
      <c r="O36" s="22">
        <v>19.588235294117649</v>
      </c>
      <c r="P36" s="22">
        <v>20.435294117647061</v>
      </c>
      <c r="Q36" s="22">
        <v>1031.2941176470588</v>
      </c>
      <c r="R36" s="22">
        <v>10.799999999999999</v>
      </c>
      <c r="S36" s="22">
        <v>10.694117647058823</v>
      </c>
      <c r="T36" s="22">
        <v>403.41176470588232</v>
      </c>
      <c r="U36" s="22">
        <v>720000</v>
      </c>
      <c r="V36" s="22">
        <v>80.047058823529412</v>
      </c>
      <c r="W36" s="22">
        <v>107.99999999999999</v>
      </c>
      <c r="X36" s="22">
        <v>0.68611764705882361</v>
      </c>
      <c r="Y36" s="22">
        <v>0.92223529411764704</v>
      </c>
      <c r="Z36" s="22">
        <v>8.6929411764705904</v>
      </c>
      <c r="AA36" s="22">
        <v>10.905882352941177</v>
      </c>
      <c r="AB36" s="22">
        <v>11.752941176470587</v>
      </c>
      <c r="AC36" s="22">
        <v>1.3341176470588234</v>
      </c>
      <c r="AD36" s="22" t="e">
        <v>#VALUE!</v>
      </c>
      <c r="AE36" s="22">
        <v>1.3129411764705883E-2</v>
      </c>
      <c r="AF36" s="22">
        <v>7.1047058823529409E-3</v>
      </c>
      <c r="AG36" s="22" t="e">
        <v>#VALUE!</v>
      </c>
      <c r="AH36" s="22" t="e">
        <v>#VALUE!</v>
      </c>
      <c r="AI36" s="22" t="e">
        <v>#VALUE!</v>
      </c>
      <c r="AJ36" s="22" t="e">
        <v>#VALUE!</v>
      </c>
      <c r="AK36" s="22" t="e">
        <v>#VALUE!</v>
      </c>
      <c r="AL36" s="22" t="e">
        <v>#VALUE!</v>
      </c>
      <c r="AM36" s="22">
        <v>1.4188235294117648</v>
      </c>
      <c r="AN36" s="22" t="e">
        <v>#VALUE!</v>
      </c>
      <c r="AO36" s="22">
        <v>7.2529411764705879E-3</v>
      </c>
      <c r="AP36" s="22">
        <v>3.1447058823529411E-2</v>
      </c>
      <c r="AQ36" s="22">
        <v>1.0905882352941177E-2</v>
      </c>
      <c r="AR36" s="22" t="e">
        <v>#VALUE!</v>
      </c>
      <c r="AS36" s="22" t="e">
        <v>#VALUE!</v>
      </c>
      <c r="AT36" s="22" t="e">
        <v>#VALUE!</v>
      </c>
      <c r="AU36" s="22">
        <v>4.0341176470588234E-3</v>
      </c>
      <c r="AV36" s="22" t="e">
        <v>#VALUE!</v>
      </c>
      <c r="AW36" s="22" t="e">
        <v>#VALUE!</v>
      </c>
      <c r="AX36" s="22" t="e">
        <v>#VALUE!</v>
      </c>
      <c r="AY36" s="22">
        <v>1.9905882352941176E-2</v>
      </c>
      <c r="AZ36" s="22">
        <v>4.4047058823529411E-2</v>
      </c>
      <c r="BB36" s="11">
        <f t="shared" ref="BB36:BB71" si="5">O36+Q36</f>
        <v>1050.8823529411764</v>
      </c>
      <c r="BC36" s="11">
        <f t="shared" ref="BC36:BC71" si="6">I36+T36</f>
        <v>436.65882352941173</v>
      </c>
      <c r="BD36" s="11">
        <f t="shared" ref="BD36:BD71" si="7">BB36/1000000*100</f>
        <v>0.10508823529411765</v>
      </c>
      <c r="BE36" s="11">
        <f t="shared" ref="BE36:BE71" si="8">BC36/1000000*100</f>
        <v>4.3665882352941172E-2</v>
      </c>
      <c r="BF36" s="11">
        <f t="shared" ref="BF36:BF71" si="9">W36/(S36+T36)</f>
        <v>0.26080286371771927</v>
      </c>
      <c r="DC36"/>
    </row>
    <row r="37" spans="1:112">
      <c r="A37" s="11" t="s">
        <v>210</v>
      </c>
      <c r="B37" s="11" t="s">
        <v>668</v>
      </c>
      <c r="C37" s="11" t="s">
        <v>198</v>
      </c>
      <c r="D37" s="12" t="s">
        <v>214</v>
      </c>
      <c r="E37" s="13" t="s">
        <v>214</v>
      </c>
      <c r="F37" s="22" t="e">
        <v>#VALUE!</v>
      </c>
      <c r="G37" s="22" t="e">
        <v>#VALUE!</v>
      </c>
      <c r="H37" s="22">
        <v>25.411764705882351</v>
      </c>
      <c r="I37" s="22">
        <v>83.54117647058824</v>
      </c>
      <c r="J37" s="22">
        <v>391.76470588235293</v>
      </c>
      <c r="K37" s="22" t="e">
        <v>#VALUE!</v>
      </c>
      <c r="L37" s="22" t="e">
        <v>#VALUE!</v>
      </c>
      <c r="M37" s="22" t="e">
        <v>#VALUE!</v>
      </c>
      <c r="N37" s="22">
        <v>0.13976470588235296</v>
      </c>
      <c r="O37" s="22">
        <v>37.588235294117652</v>
      </c>
      <c r="P37" s="22">
        <v>38.752941176470593</v>
      </c>
      <c r="Q37" s="22">
        <v>1057.7647058823529</v>
      </c>
      <c r="R37" s="22">
        <v>10.090588235294117</v>
      </c>
      <c r="S37" s="22">
        <v>10.694117647058823</v>
      </c>
      <c r="T37" s="22">
        <v>443.64705882352945</v>
      </c>
      <c r="U37" s="22">
        <v>720000</v>
      </c>
      <c r="V37" s="22">
        <v>77.71764705882353</v>
      </c>
      <c r="W37" s="22">
        <v>106.94117647058823</v>
      </c>
      <c r="X37" s="22">
        <v>0.32505882352941179</v>
      </c>
      <c r="Y37" s="22">
        <v>0.34729411764705886</v>
      </c>
      <c r="Z37" s="22">
        <v>9.3070588235294114</v>
      </c>
      <c r="AA37" s="22">
        <v>12.176470588235293</v>
      </c>
      <c r="AB37" s="22">
        <v>12.070588235294119</v>
      </c>
      <c r="AC37" s="22">
        <v>0.98152941176470598</v>
      </c>
      <c r="AD37" s="22" t="e">
        <v>#VALUE!</v>
      </c>
      <c r="AE37" s="22" t="e">
        <v>#VALUE!</v>
      </c>
      <c r="AF37" s="22" t="e">
        <v>#VALUE!</v>
      </c>
      <c r="AG37" s="22" t="e">
        <v>#VALUE!</v>
      </c>
      <c r="AH37" s="22">
        <v>3.9811764705882352E-2</v>
      </c>
      <c r="AI37" s="22" t="e">
        <v>#VALUE!</v>
      </c>
      <c r="AJ37" s="22" t="e">
        <v>#VALUE!</v>
      </c>
      <c r="AK37" s="22" t="e">
        <v>#VALUE!</v>
      </c>
      <c r="AL37" s="22" t="e">
        <v>#VALUE!</v>
      </c>
      <c r="AM37" s="22">
        <v>1.08</v>
      </c>
      <c r="AN37" s="22">
        <v>5.5270588235294127E-2</v>
      </c>
      <c r="AO37" s="22" t="e">
        <v>#VALUE!</v>
      </c>
      <c r="AP37" s="22" t="e">
        <v>#VALUE!</v>
      </c>
      <c r="AQ37" s="22" t="e">
        <v>#VALUE!</v>
      </c>
      <c r="AR37" s="22" t="e">
        <v>#VALUE!</v>
      </c>
      <c r="AS37" s="22" t="e">
        <v>#VALUE!</v>
      </c>
      <c r="AT37" s="22" t="e">
        <v>#VALUE!</v>
      </c>
      <c r="AU37" s="22" t="e">
        <v>#VALUE!</v>
      </c>
      <c r="AV37" s="22" t="e">
        <v>#VALUE!</v>
      </c>
      <c r="AW37" s="22" t="e">
        <v>#VALUE!</v>
      </c>
      <c r="AX37" s="22" t="e">
        <v>#VALUE!</v>
      </c>
      <c r="AY37" s="22">
        <v>6.2258823529411757E-3</v>
      </c>
      <c r="AZ37" s="22" t="e">
        <v>#VALUE!</v>
      </c>
      <c r="BA37" s="11"/>
      <c r="BB37" s="11">
        <f t="shared" si="5"/>
        <v>1095.3529411764705</v>
      </c>
      <c r="BC37" s="11">
        <f t="shared" si="6"/>
        <v>527.1882352941177</v>
      </c>
      <c r="BD37" s="11">
        <f t="shared" si="7"/>
        <v>0.10953529411764705</v>
      </c>
      <c r="BE37" s="11">
        <f t="shared" si="8"/>
        <v>5.2718823529411769E-2</v>
      </c>
      <c r="BF37" s="11">
        <f t="shared" si="9"/>
        <v>0.23537636914472149</v>
      </c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D37" s="11"/>
      <c r="DE37" s="11"/>
      <c r="DF37" s="11"/>
      <c r="DG37" s="11"/>
      <c r="DH37" s="11"/>
    </row>
    <row r="38" spans="1:112">
      <c r="A38" s="11" t="s">
        <v>210</v>
      </c>
      <c r="B38" s="11" t="s">
        <v>668</v>
      </c>
      <c r="C38" s="11" t="s">
        <v>198</v>
      </c>
      <c r="D38" s="12" t="s">
        <v>215</v>
      </c>
      <c r="E38" s="13" t="s">
        <v>215</v>
      </c>
      <c r="F38" s="22" t="e">
        <v>#VALUE!</v>
      </c>
      <c r="G38" s="22" t="e">
        <v>#VALUE!</v>
      </c>
      <c r="H38" s="22">
        <v>43.517647058823528</v>
      </c>
      <c r="I38" s="22">
        <v>72.317647058823525</v>
      </c>
      <c r="J38" s="22">
        <v>405.52941176470586</v>
      </c>
      <c r="K38" s="22">
        <v>24.352941176470587</v>
      </c>
      <c r="L38" s="22" t="e">
        <v>#VALUE!</v>
      </c>
      <c r="M38" s="22" t="e">
        <v>#VALUE!</v>
      </c>
      <c r="N38" s="22">
        <v>0.1588235294117647</v>
      </c>
      <c r="O38" s="22">
        <v>29.541176470588233</v>
      </c>
      <c r="P38" s="22">
        <v>29.435294117647061</v>
      </c>
      <c r="Q38" s="22">
        <v>1047.1764705882354</v>
      </c>
      <c r="R38" s="22">
        <v>9.3494117647058825</v>
      </c>
      <c r="S38" s="22">
        <v>8.5658823529411752</v>
      </c>
      <c r="T38" s="22">
        <v>418.23529411764707</v>
      </c>
      <c r="U38" s="22">
        <v>720000</v>
      </c>
      <c r="V38" s="22">
        <v>80.470588235294116</v>
      </c>
      <c r="W38" s="22">
        <v>107.99999999999999</v>
      </c>
      <c r="X38" s="22">
        <v>1.4294117647058826</v>
      </c>
      <c r="Y38" s="22">
        <v>1.6094117647058823</v>
      </c>
      <c r="Z38" s="22">
        <v>9.2752941176470589</v>
      </c>
      <c r="AA38" s="22">
        <v>12.176470588235293</v>
      </c>
      <c r="AB38" s="22">
        <v>11.435294117647061</v>
      </c>
      <c r="AC38" s="22">
        <v>1.2070588235294115</v>
      </c>
      <c r="AD38" s="22" t="e">
        <v>#VALUE!</v>
      </c>
      <c r="AE38" s="22">
        <v>3.4623529411764706E-2</v>
      </c>
      <c r="AF38" s="22" t="e">
        <v>#VALUE!</v>
      </c>
      <c r="AG38" s="22" t="e">
        <v>#VALUE!</v>
      </c>
      <c r="AH38" s="22" t="e">
        <v>#VALUE!</v>
      </c>
      <c r="AI38" s="22" t="e">
        <v>#VALUE!</v>
      </c>
      <c r="AJ38" s="22" t="e">
        <v>#VALUE!</v>
      </c>
      <c r="AK38" s="22" t="e">
        <v>#VALUE!</v>
      </c>
      <c r="AL38" s="22" t="e">
        <v>#VALUE!</v>
      </c>
      <c r="AM38" s="22">
        <v>1.3764705882352943</v>
      </c>
      <c r="AN38" s="22" t="e">
        <v>#VALUE!</v>
      </c>
      <c r="AO38" s="22">
        <v>6.0035294117647055E-2</v>
      </c>
      <c r="AP38" s="22">
        <v>3.2188235294117649E-2</v>
      </c>
      <c r="AQ38" s="22">
        <v>1.4505882352941176E-2</v>
      </c>
      <c r="AR38" s="22" t="e">
        <v>#VALUE!</v>
      </c>
      <c r="AS38" s="22" t="e">
        <v>#VALUE!</v>
      </c>
      <c r="AT38" s="22" t="e">
        <v>#VALUE!</v>
      </c>
      <c r="AU38" s="22" t="e">
        <v>#VALUE!</v>
      </c>
      <c r="AV38" s="22" t="e">
        <v>#VALUE!</v>
      </c>
      <c r="AW38" s="22" t="e">
        <v>#VALUE!</v>
      </c>
      <c r="AX38" s="22" t="e">
        <v>#VALUE!</v>
      </c>
      <c r="AY38" s="22">
        <v>1.9588235294117646E-2</v>
      </c>
      <c r="AZ38" s="22">
        <v>2.4141176470588235E-2</v>
      </c>
      <c r="BA38" s="11"/>
      <c r="BB38" s="11">
        <f t="shared" si="5"/>
        <v>1076.7176470588236</v>
      </c>
      <c r="BC38" s="11">
        <f t="shared" si="6"/>
        <v>490.5529411764706</v>
      </c>
      <c r="BD38" s="11">
        <f t="shared" si="7"/>
        <v>0.10767176470588237</v>
      </c>
      <c r="BE38" s="11">
        <f t="shared" si="8"/>
        <v>4.9055294117647065E-2</v>
      </c>
      <c r="BF38" s="11">
        <f t="shared" si="9"/>
        <v>0.25304522563199283</v>
      </c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D38" s="11"/>
      <c r="DE38" s="11"/>
      <c r="DF38" s="11"/>
      <c r="DG38" s="11"/>
      <c r="DH38" s="11"/>
    </row>
    <row r="39" spans="1:112">
      <c r="A39" s="11" t="s">
        <v>210</v>
      </c>
      <c r="B39" s="11" t="s">
        <v>668</v>
      </c>
      <c r="C39" s="11" t="s">
        <v>198</v>
      </c>
      <c r="D39" s="12" t="s">
        <v>216</v>
      </c>
      <c r="E39" s="13" t="s">
        <v>216</v>
      </c>
      <c r="F39" s="22" t="e">
        <v>#VALUE!</v>
      </c>
      <c r="G39" s="22" t="e">
        <v>#VALUE!</v>
      </c>
      <c r="H39" s="22">
        <v>37.482352941176465</v>
      </c>
      <c r="I39" s="22">
        <v>99.211764705882345</v>
      </c>
      <c r="J39" s="22">
        <v>376.94117647058823</v>
      </c>
      <c r="K39" s="22" t="e">
        <v>#VALUE!</v>
      </c>
      <c r="L39" s="22" t="e">
        <v>#VALUE!</v>
      </c>
      <c r="M39" s="22" t="e">
        <v>#VALUE!</v>
      </c>
      <c r="N39" s="22">
        <v>0.23400000000000001</v>
      </c>
      <c r="O39" s="22">
        <v>26.788235294117651</v>
      </c>
      <c r="P39" s="22">
        <v>26.152941176470588</v>
      </c>
      <c r="Q39" s="22">
        <v>1049.2941176470588</v>
      </c>
      <c r="R39" s="22">
        <v>9.4552941176470586</v>
      </c>
      <c r="S39" s="22">
        <v>8.671764705882353</v>
      </c>
      <c r="T39" s="22">
        <v>426.70588235294122</v>
      </c>
      <c r="U39" s="22">
        <v>720000</v>
      </c>
      <c r="V39" s="22">
        <v>77.505882352941185</v>
      </c>
      <c r="W39" s="22">
        <v>105.14117647058823</v>
      </c>
      <c r="X39" s="22">
        <v>0.78352941176470592</v>
      </c>
      <c r="Y39" s="22">
        <v>0.77188235294117646</v>
      </c>
      <c r="Z39" s="22">
        <v>9.6247058823529414</v>
      </c>
      <c r="AA39" s="22">
        <v>11.647058823529411</v>
      </c>
      <c r="AB39" s="22">
        <v>11.752941176470587</v>
      </c>
      <c r="AC39" s="22">
        <v>1.1541176470588237</v>
      </c>
      <c r="AD39" s="22">
        <v>0.30282352941176466</v>
      </c>
      <c r="AE39" s="22">
        <v>2.1388235294117645E-2</v>
      </c>
      <c r="AF39" s="22">
        <v>3.631764705882353E-3</v>
      </c>
      <c r="AG39" s="22" t="e">
        <v>#VALUE!</v>
      </c>
      <c r="AH39" s="22">
        <v>1.1329411764705883E-2</v>
      </c>
      <c r="AI39" s="22">
        <v>7.3799999999999994E-3</v>
      </c>
      <c r="AJ39" s="22">
        <v>2.9117647058823529E-2</v>
      </c>
      <c r="AK39" s="22" t="e">
        <v>#VALUE!</v>
      </c>
      <c r="AL39" s="22" t="e">
        <v>#VALUE!</v>
      </c>
      <c r="AM39" s="22">
        <v>1.0567058823529412</v>
      </c>
      <c r="AN39" s="22" t="e">
        <v>#VALUE!</v>
      </c>
      <c r="AO39" s="22">
        <v>5.8764705882352941E-2</v>
      </c>
      <c r="AP39" s="22">
        <v>2.8799999999999999E-2</v>
      </c>
      <c r="AQ39" s="22">
        <v>1.9164705882352941E-2</v>
      </c>
      <c r="AR39" s="22" t="e">
        <v>#VALUE!</v>
      </c>
      <c r="AS39" s="22" t="e">
        <v>#VALUE!</v>
      </c>
      <c r="AT39" s="22" t="e">
        <v>#VALUE!</v>
      </c>
      <c r="AU39" s="22" t="e">
        <v>#VALUE!</v>
      </c>
      <c r="AV39" s="22" t="e">
        <v>#VALUE!</v>
      </c>
      <c r="AW39" s="22">
        <v>2.3823529411764702E-2</v>
      </c>
      <c r="AX39" s="22" t="e">
        <v>#VALUE!</v>
      </c>
      <c r="AY39" s="22">
        <v>2.6470588235294121E-2</v>
      </c>
      <c r="AZ39" s="22">
        <v>7.0094117647058821E-2</v>
      </c>
      <c r="BA39" s="11"/>
      <c r="BB39" s="11">
        <f t="shared" si="5"/>
        <v>1076.0823529411764</v>
      </c>
      <c r="BC39" s="11">
        <f t="shared" si="6"/>
        <v>525.9176470588236</v>
      </c>
      <c r="BD39" s="11">
        <f t="shared" si="7"/>
        <v>0.10760823529411764</v>
      </c>
      <c r="BE39" s="11">
        <f t="shared" si="8"/>
        <v>5.2591764705882359E-2</v>
      </c>
      <c r="BF39" s="11">
        <f t="shared" si="9"/>
        <v>0.24149419976166733</v>
      </c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D39" s="11"/>
      <c r="DE39" s="11"/>
      <c r="DF39" s="11"/>
      <c r="DG39" s="11"/>
      <c r="DH39" s="11"/>
    </row>
    <row r="40" spans="1:112">
      <c r="A40" s="11" t="s">
        <v>210</v>
      </c>
      <c r="B40" s="11" t="s">
        <v>668</v>
      </c>
      <c r="C40" s="11" t="s">
        <v>198</v>
      </c>
      <c r="D40" s="12" t="s">
        <v>217</v>
      </c>
      <c r="E40" s="13" t="s">
        <v>217</v>
      </c>
      <c r="F40" s="22" t="e">
        <v>#VALUE!</v>
      </c>
      <c r="G40" s="22">
        <v>36.317647058823525</v>
      </c>
      <c r="H40" s="22">
        <v>39.811764705882354</v>
      </c>
      <c r="I40" s="22">
        <v>95.823529411764696</v>
      </c>
      <c r="J40" s="22">
        <v>495.52941176470586</v>
      </c>
      <c r="K40" s="22" t="e">
        <v>#VALUE!</v>
      </c>
      <c r="L40" s="22">
        <v>37.694117647058825</v>
      </c>
      <c r="M40" s="22" t="e">
        <v>#VALUE!</v>
      </c>
      <c r="N40" s="22">
        <v>0.22447058823529412</v>
      </c>
      <c r="O40" s="22">
        <v>26.152941176470588</v>
      </c>
      <c r="P40" s="22">
        <v>23.823529411764703</v>
      </c>
      <c r="Q40" s="22">
        <v>1027.0588235294117</v>
      </c>
      <c r="R40" s="22">
        <v>8.9152941176470595</v>
      </c>
      <c r="S40" s="22">
        <v>9.9635294117647053</v>
      </c>
      <c r="T40" s="22">
        <v>409.76470588235298</v>
      </c>
      <c r="U40" s="22">
        <v>720000</v>
      </c>
      <c r="V40" s="22">
        <v>76.447058823529417</v>
      </c>
      <c r="W40" s="22">
        <v>99</v>
      </c>
      <c r="X40" s="22">
        <v>19.588235294117649</v>
      </c>
      <c r="Y40" s="22">
        <v>19.588235294117649</v>
      </c>
      <c r="Z40" s="22">
        <v>8.3223529411764705</v>
      </c>
      <c r="AA40" s="22">
        <v>9.9317647058823546</v>
      </c>
      <c r="AB40" s="22">
        <v>9.709411764705882</v>
      </c>
      <c r="AC40" s="22">
        <v>0.87458823529411767</v>
      </c>
      <c r="AD40" s="22">
        <v>0.35152941176470592</v>
      </c>
      <c r="AE40" s="22">
        <v>0.37694117647058828</v>
      </c>
      <c r="AF40" s="22">
        <v>0.18105882352941177</v>
      </c>
      <c r="AG40" s="22">
        <v>1.7258823529411764</v>
      </c>
      <c r="AH40" s="22">
        <v>1.7576470588235293</v>
      </c>
      <c r="AI40" s="22">
        <v>5.1247058823529409E-2</v>
      </c>
      <c r="AJ40" s="22">
        <v>7.2635294117647048E-2</v>
      </c>
      <c r="AK40" s="22" t="e">
        <v>#VALUE!</v>
      </c>
      <c r="AL40" s="22" t="e">
        <v>#VALUE!</v>
      </c>
      <c r="AM40" s="22">
        <v>1.5352941176470587</v>
      </c>
      <c r="AN40" s="22" t="e">
        <v>#VALUE!</v>
      </c>
      <c r="AO40" s="22">
        <v>1.1329411764705883</v>
      </c>
      <c r="AP40" s="22">
        <v>0.57917647058823529</v>
      </c>
      <c r="AQ40" s="22">
        <v>0.45105882352941173</v>
      </c>
      <c r="AR40" s="22" t="e">
        <v>#VALUE!</v>
      </c>
      <c r="AS40" s="22" t="e">
        <v>#VALUE!</v>
      </c>
      <c r="AT40" s="22">
        <v>3.0388235294117648E-3</v>
      </c>
      <c r="AU40" s="22">
        <v>6.7129411764705882E-2</v>
      </c>
      <c r="AV40" s="22" t="e">
        <v>#VALUE!</v>
      </c>
      <c r="AW40" s="22">
        <v>0.20117647058823529</v>
      </c>
      <c r="AX40" s="22">
        <v>2.551764705882353E-2</v>
      </c>
      <c r="AY40" s="22">
        <v>5.6964705882352938E-2</v>
      </c>
      <c r="AZ40" s="22">
        <v>0.16411764705882353</v>
      </c>
      <c r="BA40" s="11"/>
      <c r="BB40" s="11">
        <f t="shared" si="5"/>
        <v>1053.2117647058824</v>
      </c>
      <c r="BC40" s="11">
        <f t="shared" si="6"/>
        <v>505.58823529411768</v>
      </c>
      <c r="BD40" s="11">
        <f t="shared" si="7"/>
        <v>0.10532117647058825</v>
      </c>
      <c r="BE40" s="11">
        <f t="shared" si="8"/>
        <v>5.0558823529411767E-2</v>
      </c>
      <c r="BF40" s="11">
        <f t="shared" si="9"/>
        <v>0.23586690547665295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D40" s="11"/>
      <c r="DE40" s="11"/>
      <c r="DF40" s="11"/>
      <c r="DG40" s="11"/>
      <c r="DH40" s="11"/>
    </row>
    <row r="41" spans="1:112">
      <c r="A41" s="11" t="s">
        <v>210</v>
      </c>
      <c r="B41" s="11" t="s">
        <v>668</v>
      </c>
      <c r="C41" s="11" t="s">
        <v>198</v>
      </c>
      <c r="D41" s="12" t="s">
        <v>218</v>
      </c>
      <c r="E41" s="13" t="s">
        <v>218</v>
      </c>
      <c r="F41" s="22" t="e">
        <v>#VALUE!</v>
      </c>
      <c r="G41" s="22" t="e">
        <v>#VALUE!</v>
      </c>
      <c r="H41" s="22">
        <v>25.729411764705883</v>
      </c>
      <c r="I41" s="22">
        <v>56.541176470588233</v>
      </c>
      <c r="J41" s="22">
        <v>357.88235294117646</v>
      </c>
      <c r="K41" s="22" t="e">
        <v>#VALUE!</v>
      </c>
      <c r="L41" s="22" t="e">
        <v>#VALUE!</v>
      </c>
      <c r="M41" s="22" t="e">
        <v>#VALUE!</v>
      </c>
      <c r="N41" s="22">
        <v>0.12917647058823528</v>
      </c>
      <c r="O41" s="22">
        <v>26.576470588235296</v>
      </c>
      <c r="P41" s="22">
        <v>27.741176470588233</v>
      </c>
      <c r="Q41" s="22">
        <v>1055.6470588235295</v>
      </c>
      <c r="R41" s="22">
        <v>9.36</v>
      </c>
      <c r="S41" s="22">
        <v>10.185882352941174</v>
      </c>
      <c r="T41" s="22">
        <v>420.35294117647055</v>
      </c>
      <c r="U41" s="22">
        <v>720000</v>
      </c>
      <c r="V41" s="22">
        <v>78.988235294117644</v>
      </c>
      <c r="W41" s="22">
        <v>106.94117647058823</v>
      </c>
      <c r="X41" s="22">
        <v>0.77188235294117646</v>
      </c>
      <c r="Y41" s="22">
        <v>0.78352941176470592</v>
      </c>
      <c r="Z41" s="22">
        <v>8.9470588235294102</v>
      </c>
      <c r="AA41" s="22">
        <v>11.541176470588237</v>
      </c>
      <c r="AB41" s="22">
        <v>11.752941176470587</v>
      </c>
      <c r="AC41" s="22">
        <v>0.89999999999999991</v>
      </c>
      <c r="AD41" s="22" t="e">
        <v>#VALUE!</v>
      </c>
      <c r="AE41" s="22">
        <v>1.4505882352941176E-2</v>
      </c>
      <c r="AF41" s="22" t="e">
        <v>#VALUE!</v>
      </c>
      <c r="AG41" s="22" t="e">
        <v>#VALUE!</v>
      </c>
      <c r="AH41" s="22" t="e">
        <v>#VALUE!</v>
      </c>
      <c r="AI41" s="22" t="e">
        <v>#VALUE!</v>
      </c>
      <c r="AJ41" s="22" t="e">
        <v>#VALUE!</v>
      </c>
      <c r="AK41" s="22" t="e">
        <v>#VALUE!</v>
      </c>
      <c r="AL41" s="22" t="e">
        <v>#VALUE!</v>
      </c>
      <c r="AM41" s="22">
        <v>1.1541176470588237</v>
      </c>
      <c r="AN41" s="22" t="e">
        <v>#VALUE!</v>
      </c>
      <c r="AO41" s="22" t="e">
        <v>#VALUE!</v>
      </c>
      <c r="AP41" s="22" t="e">
        <v>#VALUE!</v>
      </c>
      <c r="AQ41" s="22" t="e">
        <v>#VALUE!</v>
      </c>
      <c r="AR41" s="22" t="e">
        <v>#VALUE!</v>
      </c>
      <c r="AS41" s="22" t="e">
        <v>#VALUE!</v>
      </c>
      <c r="AT41" s="22" t="e">
        <v>#VALUE!</v>
      </c>
      <c r="AU41" s="22" t="e">
        <v>#VALUE!</v>
      </c>
      <c r="AV41" s="22" t="e">
        <v>#VALUE!</v>
      </c>
      <c r="AW41" s="22" t="e">
        <v>#VALUE!</v>
      </c>
      <c r="AX41" s="22" t="e">
        <v>#VALUE!</v>
      </c>
      <c r="AY41" s="22" t="e">
        <v>#VALUE!</v>
      </c>
      <c r="AZ41" s="22" t="e">
        <v>#VALUE!</v>
      </c>
      <c r="BA41" s="11"/>
      <c r="BB41" s="11">
        <f t="shared" si="5"/>
        <v>1082.2235294117647</v>
      </c>
      <c r="BC41" s="11">
        <f t="shared" si="6"/>
        <v>476.89411764705881</v>
      </c>
      <c r="BD41" s="11">
        <f t="shared" si="7"/>
        <v>0.10822235294117646</v>
      </c>
      <c r="BE41" s="11">
        <f t="shared" si="8"/>
        <v>4.7689411764705883E-2</v>
      </c>
      <c r="BF41" s="11">
        <f t="shared" si="9"/>
        <v>0.24838915941173578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D41" s="11"/>
      <c r="DE41" s="11"/>
      <c r="DF41" s="11"/>
      <c r="DG41" s="11"/>
      <c r="DH41" s="11"/>
    </row>
    <row r="42" spans="1:112">
      <c r="A42" s="11" t="s">
        <v>210</v>
      </c>
      <c r="B42" s="11" t="s">
        <v>668</v>
      </c>
      <c r="C42" s="11" t="s">
        <v>198</v>
      </c>
      <c r="D42" s="12" t="s">
        <v>219</v>
      </c>
      <c r="E42" s="13" t="s">
        <v>219</v>
      </c>
      <c r="F42" s="22" t="e">
        <v>#VALUE!</v>
      </c>
      <c r="G42" s="22" t="e">
        <v>#VALUE!</v>
      </c>
      <c r="H42" s="22">
        <v>23.611764705882354</v>
      </c>
      <c r="I42" s="22">
        <v>51.670588235294112</v>
      </c>
      <c r="J42" s="22">
        <v>346.23529411764707</v>
      </c>
      <c r="K42" s="22" t="e">
        <v>#VALUE!</v>
      </c>
      <c r="L42" s="22" t="e">
        <v>#VALUE!</v>
      </c>
      <c r="M42" s="22" t="e">
        <v>#VALUE!</v>
      </c>
      <c r="N42" s="22">
        <v>0.10461176470588235</v>
      </c>
      <c r="O42" s="22">
        <v>27.211764705882352</v>
      </c>
      <c r="P42" s="22">
        <v>27.952941176470585</v>
      </c>
      <c r="Q42" s="22">
        <v>1070.4705882352941</v>
      </c>
      <c r="R42" s="22">
        <v>10.016470588235295</v>
      </c>
      <c r="S42" s="22">
        <v>10.450588235294116</v>
      </c>
      <c r="T42" s="22">
        <v>428.8235294117647</v>
      </c>
      <c r="U42" s="22">
        <v>720000</v>
      </c>
      <c r="V42" s="22">
        <v>79.305882352941182</v>
      </c>
      <c r="W42" s="22">
        <v>105.45882352941176</v>
      </c>
      <c r="X42" s="22">
        <v>0.68294117647058827</v>
      </c>
      <c r="Y42" s="22">
        <v>0.67976470588235294</v>
      </c>
      <c r="Z42" s="22">
        <v>8.5129411764705871</v>
      </c>
      <c r="AA42" s="22">
        <v>11.752941176470587</v>
      </c>
      <c r="AB42" s="22">
        <v>11.964705882352943</v>
      </c>
      <c r="AC42" s="22">
        <v>1.1011764705882352</v>
      </c>
      <c r="AD42" s="22" t="e">
        <v>#VALUE!</v>
      </c>
      <c r="AE42" s="22">
        <v>9.2858823529411768E-3</v>
      </c>
      <c r="AF42" s="22" t="e">
        <v>#VALUE!</v>
      </c>
      <c r="AG42" s="22">
        <v>2.668235294117647E-3</v>
      </c>
      <c r="AH42" s="22">
        <v>0.13870588235294118</v>
      </c>
      <c r="AI42" s="22" t="e">
        <v>#VALUE!</v>
      </c>
      <c r="AJ42" s="22" t="e">
        <v>#VALUE!</v>
      </c>
      <c r="AK42" s="22" t="e">
        <v>#VALUE!</v>
      </c>
      <c r="AL42" s="22" t="e">
        <v>#VALUE!</v>
      </c>
      <c r="AM42" s="22">
        <v>1.1223529411764708</v>
      </c>
      <c r="AN42" s="22" t="e">
        <v>#VALUE!</v>
      </c>
      <c r="AO42" s="22" t="e">
        <v>#VALUE!</v>
      </c>
      <c r="AP42" s="22" t="e">
        <v>#VALUE!</v>
      </c>
      <c r="AQ42" s="22" t="e">
        <v>#VALUE!</v>
      </c>
      <c r="AR42" s="22" t="e">
        <v>#VALUE!</v>
      </c>
      <c r="AS42" s="22" t="e">
        <v>#VALUE!</v>
      </c>
      <c r="AT42" s="22" t="e">
        <v>#VALUE!</v>
      </c>
      <c r="AU42" s="22" t="e">
        <v>#VALUE!</v>
      </c>
      <c r="AV42" s="22" t="e">
        <v>#VALUE!</v>
      </c>
      <c r="AW42" s="22" t="e">
        <v>#VALUE!</v>
      </c>
      <c r="AX42" s="22" t="e">
        <v>#VALUE!</v>
      </c>
      <c r="AY42" s="22" t="e">
        <v>#VALUE!</v>
      </c>
      <c r="AZ42" s="22">
        <v>2.9647058823529409E-3</v>
      </c>
      <c r="BA42" s="11"/>
      <c r="BB42" s="11">
        <f t="shared" si="5"/>
        <v>1097.6823529411765</v>
      </c>
      <c r="BC42" s="11">
        <f t="shared" si="6"/>
        <v>480.49411764705883</v>
      </c>
      <c r="BD42" s="11">
        <f t="shared" si="7"/>
        <v>0.10976823529411765</v>
      </c>
      <c r="BE42" s="11">
        <f t="shared" si="8"/>
        <v>4.8049411764705882E-2</v>
      </c>
      <c r="BF42" s="11">
        <f t="shared" si="9"/>
        <v>0.24007520428085907</v>
      </c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D42" s="11"/>
      <c r="DE42" s="11"/>
      <c r="DF42" s="11"/>
      <c r="DG42" s="11"/>
      <c r="DH42" s="11"/>
    </row>
    <row r="43" spans="1:112">
      <c r="A43" t="s">
        <v>28</v>
      </c>
      <c r="B43" t="s">
        <v>667</v>
      </c>
      <c r="C43" t="s">
        <v>161</v>
      </c>
      <c r="D43" s="15" t="s">
        <v>162</v>
      </c>
      <c r="E43" s="16" t="s">
        <v>163</v>
      </c>
      <c r="F43" s="17" t="e">
        <v>#VALUE!</v>
      </c>
      <c r="G43" s="17">
        <v>84.28235294117647</v>
      </c>
      <c r="H43" s="18">
        <v>1571.294117647059</v>
      </c>
      <c r="I43" s="18">
        <v>444.70588235294116</v>
      </c>
      <c r="J43" s="18">
        <v>3308.8235294117649</v>
      </c>
      <c r="K43" s="17" t="e">
        <v>#VALUE!</v>
      </c>
      <c r="L43" s="17">
        <v>57.494117647058822</v>
      </c>
      <c r="M43" s="17">
        <v>789.88235294117646</v>
      </c>
      <c r="N43" s="18">
        <v>0.86929411764705877</v>
      </c>
      <c r="O43" s="18">
        <v>317.64705882352945</v>
      </c>
      <c r="P43" s="17">
        <v>310.23529411764702</v>
      </c>
      <c r="Q43" s="18">
        <v>54.847058823529409</v>
      </c>
      <c r="R43" s="18">
        <v>0.73799999999999999</v>
      </c>
      <c r="S43" s="17" t="e">
        <v>#VALUE!</v>
      </c>
      <c r="T43" s="18">
        <v>80.047058823529412</v>
      </c>
      <c r="U43" s="17">
        <v>720000</v>
      </c>
      <c r="V43" s="18">
        <v>46.376470588235293</v>
      </c>
      <c r="W43" s="18">
        <v>87.670588235294105</v>
      </c>
      <c r="X43" s="17">
        <v>2.9647058823529409</v>
      </c>
      <c r="Y43" s="17">
        <v>3.1235294117647063</v>
      </c>
      <c r="Z43" s="18">
        <v>1.0905882352941176</v>
      </c>
      <c r="AA43" s="18">
        <v>8.9364705882352933</v>
      </c>
      <c r="AB43" s="17">
        <v>8.883529411764707</v>
      </c>
      <c r="AC43" s="18">
        <v>1.6094117647058823</v>
      </c>
      <c r="AD43" s="17" t="e">
        <v>#VALUE!</v>
      </c>
      <c r="AE43" s="17">
        <v>3.091764705882353</v>
      </c>
      <c r="AF43" s="17">
        <v>0.43729411764705883</v>
      </c>
      <c r="AG43" s="17">
        <v>0.4108235294117647</v>
      </c>
      <c r="AH43" s="17">
        <v>0.38117647058823523</v>
      </c>
      <c r="AI43" s="17">
        <v>7.4964705882352947E-2</v>
      </c>
      <c r="AJ43" s="18">
        <v>8.4811764705882364E-2</v>
      </c>
      <c r="AK43" s="17" t="e">
        <v>#VALUE!</v>
      </c>
      <c r="AL43" s="17" t="e">
        <v>#VALUE!</v>
      </c>
      <c r="AM43" s="18">
        <v>1.408235294117647</v>
      </c>
      <c r="AN43" s="17">
        <v>0.41929411764705887</v>
      </c>
      <c r="AO43" s="17">
        <v>28.058823529411768</v>
      </c>
      <c r="AP43" s="17">
        <v>0.15352941176470589</v>
      </c>
      <c r="AQ43" s="17">
        <v>0.4012941176470588</v>
      </c>
      <c r="AR43" s="17">
        <v>7.7823529411764703E-3</v>
      </c>
      <c r="AS43" s="17">
        <v>2.5729411764705879E-2</v>
      </c>
      <c r="AT43" s="17">
        <v>2.2341176470588239E-2</v>
      </c>
      <c r="AU43" s="17">
        <v>0.23823529411764707</v>
      </c>
      <c r="AV43" s="17" t="e">
        <v>#VALUE!</v>
      </c>
      <c r="AW43" s="17">
        <v>0.13870588235294118</v>
      </c>
      <c r="AX43" s="17" t="e">
        <v>#VALUE!</v>
      </c>
      <c r="AY43" s="17">
        <v>2.52E-2</v>
      </c>
      <c r="AZ43" s="17">
        <v>0.28376470588235297</v>
      </c>
      <c r="BB43" s="19">
        <f t="shared" si="5"/>
        <v>372.49411764705883</v>
      </c>
      <c r="BC43" s="19">
        <f t="shared" si="6"/>
        <v>524.75294117647059</v>
      </c>
      <c r="BD43" s="19">
        <f t="shared" si="7"/>
        <v>3.7249411764705885E-2</v>
      </c>
      <c r="BE43" s="19">
        <f t="shared" si="8"/>
        <v>5.2475294117647057E-2</v>
      </c>
      <c r="BF43" s="19" t="e">
        <f t="shared" si="9"/>
        <v>#VALUE!</v>
      </c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D43" s="11"/>
      <c r="DE43" s="11"/>
      <c r="DF43" s="11"/>
      <c r="DG43" s="11"/>
      <c r="DH43" s="11"/>
    </row>
    <row r="44" spans="1:112">
      <c r="A44" t="s">
        <v>28</v>
      </c>
      <c r="B44" t="s">
        <v>667</v>
      </c>
      <c r="C44" t="s">
        <v>161</v>
      </c>
      <c r="D44" s="15" t="s">
        <v>162</v>
      </c>
      <c r="E44" s="16" t="s">
        <v>164</v>
      </c>
      <c r="F44" s="17" t="e">
        <v>#VALUE!</v>
      </c>
      <c r="G44" s="17">
        <v>120.70588235294119</v>
      </c>
      <c r="H44" s="18">
        <v>2489.2941176470586</v>
      </c>
      <c r="I44" s="18">
        <v>617.29411764705878</v>
      </c>
      <c r="J44" s="18">
        <v>5423.2941176470595</v>
      </c>
      <c r="K44" s="17" t="e">
        <v>#VALUE!</v>
      </c>
      <c r="L44" s="17">
        <v>185.29411764705884</v>
      </c>
      <c r="M44" s="17">
        <v>1640.1176470588234</v>
      </c>
      <c r="N44" s="18">
        <v>1.2070588235294115</v>
      </c>
      <c r="O44" s="18">
        <v>255.17647058823528</v>
      </c>
      <c r="P44" s="17">
        <v>254.11764705882354</v>
      </c>
      <c r="Q44" s="18">
        <v>55.694117647058832</v>
      </c>
      <c r="R44" s="18" t="e">
        <v>#VALUE!</v>
      </c>
      <c r="S44" s="17">
        <v>0.85870588235294121</v>
      </c>
      <c r="T44" s="18">
        <v>88.305882352941182</v>
      </c>
      <c r="U44" s="17">
        <v>720000</v>
      </c>
      <c r="V44" s="18">
        <v>44.89411764705882</v>
      </c>
      <c r="W44" s="18">
        <v>82.482352941176472</v>
      </c>
      <c r="X44" s="17">
        <v>2.6894117647058824</v>
      </c>
      <c r="Y44" s="17">
        <v>2.7317647058823531</v>
      </c>
      <c r="Z44" s="18">
        <v>1.0905882352941176</v>
      </c>
      <c r="AA44" s="18">
        <v>9.4658823529411755</v>
      </c>
      <c r="AB44" s="17">
        <v>8.9258823529411764</v>
      </c>
      <c r="AC44" s="18">
        <v>1.0588235294117647</v>
      </c>
      <c r="AD44" s="17" t="e">
        <v>#VALUE!</v>
      </c>
      <c r="AE44" s="17">
        <v>3.3564705882352941</v>
      </c>
      <c r="AF44" s="17">
        <v>0.29647058823529415</v>
      </c>
      <c r="AG44" s="17">
        <v>0.3430588235294118</v>
      </c>
      <c r="AH44" s="17">
        <v>0.18000000000000002</v>
      </c>
      <c r="AI44" s="17">
        <v>0.11647058823529412</v>
      </c>
      <c r="AJ44" s="18">
        <v>0.16517647058823529</v>
      </c>
      <c r="AK44" s="17" t="e">
        <v>#VALUE!</v>
      </c>
      <c r="AL44" s="17" t="e">
        <v>#VALUE!</v>
      </c>
      <c r="AM44" s="18">
        <v>1.408235294117647</v>
      </c>
      <c r="AN44" s="17">
        <v>0.32823529411764707</v>
      </c>
      <c r="AO44" s="17">
        <v>47.223529411764709</v>
      </c>
      <c r="AP44" s="17">
        <v>0.37164705882352939</v>
      </c>
      <c r="AQ44" s="17">
        <v>0.64800000000000002</v>
      </c>
      <c r="AR44" s="17">
        <v>7.0623529411764701E-3</v>
      </c>
      <c r="AS44" s="17">
        <v>8.6505882352941182E-3</v>
      </c>
      <c r="AT44" s="17">
        <v>3.7694117647058822E-2</v>
      </c>
      <c r="AU44" s="17">
        <v>0.19588235294117648</v>
      </c>
      <c r="AV44" s="17" t="e">
        <v>#VALUE!</v>
      </c>
      <c r="AW44" s="17">
        <v>0.10302352941176471</v>
      </c>
      <c r="AX44" s="17" t="e">
        <v>#VALUE!</v>
      </c>
      <c r="AY44" s="17">
        <v>7.7294117647058819E-2</v>
      </c>
      <c r="AZ44" s="17">
        <v>0.45211764705882351</v>
      </c>
      <c r="BB44" s="19">
        <f t="shared" si="5"/>
        <v>310.87058823529412</v>
      </c>
      <c r="BC44" s="19">
        <f t="shared" si="6"/>
        <v>705.59999999999991</v>
      </c>
      <c r="BD44" s="19">
        <f t="shared" si="7"/>
        <v>3.1087058823529412E-2</v>
      </c>
      <c r="BE44" s="19">
        <f t="shared" si="8"/>
        <v>7.0559999999999998E-2</v>
      </c>
      <c r="BF44" s="19">
        <f t="shared" si="9"/>
        <v>0.92505729655270685</v>
      </c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D44" s="11"/>
      <c r="DE44" s="11"/>
      <c r="DF44" s="11"/>
      <c r="DG44" s="11"/>
      <c r="DH44" s="11"/>
    </row>
    <row r="45" spans="1:112">
      <c r="A45" t="s">
        <v>28</v>
      </c>
      <c r="B45" t="s">
        <v>667</v>
      </c>
      <c r="C45" t="s">
        <v>161</v>
      </c>
      <c r="D45" s="15" t="s">
        <v>162</v>
      </c>
      <c r="E45" s="16" t="s">
        <v>165</v>
      </c>
      <c r="F45" s="17" t="e">
        <v>#VALUE!</v>
      </c>
      <c r="G45" s="17" t="e">
        <v>#VALUE!</v>
      </c>
      <c r="H45" s="18">
        <v>821.64705882352939</v>
      </c>
      <c r="I45" s="18">
        <v>283.76470588235293</v>
      </c>
      <c r="J45" s="18">
        <v>3780.0000000000005</v>
      </c>
      <c r="K45" s="17" t="e">
        <v>#VALUE!</v>
      </c>
      <c r="L45" s="17">
        <v>158.82352941176472</v>
      </c>
      <c r="M45" s="17">
        <v>676.58823529411757</v>
      </c>
      <c r="N45" s="18">
        <v>0.48388235294117649</v>
      </c>
      <c r="O45" s="18">
        <v>84.070588235294125</v>
      </c>
      <c r="P45" s="17">
        <v>82.164705882352933</v>
      </c>
      <c r="Q45" s="18">
        <v>57.070588235294117</v>
      </c>
      <c r="R45" s="18">
        <v>1.9164705882352944</v>
      </c>
      <c r="S45" s="17">
        <v>1.9694117647058826</v>
      </c>
      <c r="T45" s="18">
        <v>59.294117647058826</v>
      </c>
      <c r="U45" s="17">
        <v>720000</v>
      </c>
      <c r="V45" s="18">
        <v>43.517647058823528</v>
      </c>
      <c r="W45" s="18">
        <v>95.823529411764696</v>
      </c>
      <c r="X45" s="17">
        <v>0.14823529411764708</v>
      </c>
      <c r="Y45" s="17">
        <v>0.21176470588235297</v>
      </c>
      <c r="Z45" s="18">
        <v>0.75388235294117656</v>
      </c>
      <c r="AA45" s="18">
        <v>9.6670588235294126</v>
      </c>
      <c r="AB45" s="17">
        <v>9.1270588235294099</v>
      </c>
      <c r="AC45" s="18">
        <v>1.0312941176470587</v>
      </c>
      <c r="AD45" s="17" t="e">
        <v>#VALUE!</v>
      </c>
      <c r="AE45" s="17">
        <v>2.848235294117647</v>
      </c>
      <c r="AF45" s="17">
        <v>5.3788235294117644E-2</v>
      </c>
      <c r="AG45" s="17">
        <v>6.9882352941176479E-2</v>
      </c>
      <c r="AH45" s="17" t="e">
        <v>#VALUE!</v>
      </c>
      <c r="AI45" s="17">
        <v>5.5376470588235298E-2</v>
      </c>
      <c r="AJ45" s="18">
        <v>1.0905882352941177E-2</v>
      </c>
      <c r="AK45" s="17" t="e">
        <v>#VALUE!</v>
      </c>
      <c r="AL45" s="17" t="e">
        <v>#VALUE!</v>
      </c>
      <c r="AM45" s="18">
        <v>1.3129411764705883</v>
      </c>
      <c r="AN45" s="17">
        <v>0.11964705882352941</v>
      </c>
      <c r="AO45" s="17">
        <v>37.27058823529412</v>
      </c>
      <c r="AP45" s="17">
        <v>8.2482352941176465E-2</v>
      </c>
      <c r="AQ45" s="17">
        <v>0.23823529411764707</v>
      </c>
      <c r="AR45" s="17">
        <v>1.736470588235294E-3</v>
      </c>
      <c r="AS45" s="17" t="e">
        <v>#VALUE!</v>
      </c>
      <c r="AT45" s="17">
        <v>2.0752941176470589E-2</v>
      </c>
      <c r="AU45" s="17">
        <v>0.25835294117647056</v>
      </c>
      <c r="AV45" s="17">
        <v>5.431764705882353E-3</v>
      </c>
      <c r="AW45" s="17" t="e">
        <v>#VALUE!</v>
      </c>
      <c r="AX45" s="17" t="e">
        <v>#VALUE!</v>
      </c>
      <c r="AY45" s="17" t="e">
        <v>#VALUE!</v>
      </c>
      <c r="AZ45" s="17">
        <v>0.14294117647058824</v>
      </c>
      <c r="BB45" s="19">
        <f t="shared" si="5"/>
        <v>141.14117647058825</v>
      </c>
      <c r="BC45" s="19">
        <f t="shared" si="6"/>
        <v>343.05882352941177</v>
      </c>
      <c r="BD45" s="19">
        <f t="shared" si="7"/>
        <v>1.4114117647058826E-2</v>
      </c>
      <c r="BE45" s="19">
        <f t="shared" si="8"/>
        <v>3.4305882352941172E-2</v>
      </c>
      <c r="BF45" s="19">
        <f t="shared" si="9"/>
        <v>1.5641202903560316</v>
      </c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D45" s="11"/>
      <c r="DE45" s="11"/>
      <c r="DF45" s="11"/>
      <c r="DG45" s="11"/>
      <c r="DH45" s="11"/>
    </row>
    <row r="46" spans="1:112">
      <c r="A46" t="s">
        <v>28</v>
      </c>
      <c r="B46" t="s">
        <v>667</v>
      </c>
      <c r="C46" t="s">
        <v>161</v>
      </c>
      <c r="D46" s="15" t="s">
        <v>162</v>
      </c>
      <c r="E46" s="16" t="s">
        <v>166</v>
      </c>
      <c r="F46" s="17" t="e">
        <v>#VALUE!</v>
      </c>
      <c r="G46" s="17">
        <v>118.58823529411765</v>
      </c>
      <c r="H46" s="18">
        <v>2269.0588235294117</v>
      </c>
      <c r="I46" s="18">
        <v>610.94117647058818</v>
      </c>
      <c r="J46" s="18">
        <v>4718.1176470588234</v>
      </c>
      <c r="K46" s="17" t="e">
        <v>#VALUE!</v>
      </c>
      <c r="L46" s="17">
        <v>186.35294117647058</v>
      </c>
      <c r="M46" s="17">
        <v>1422.0000000000002</v>
      </c>
      <c r="N46" s="18">
        <v>1.035529411764706</v>
      </c>
      <c r="O46" s="18">
        <v>399.1764705882353</v>
      </c>
      <c r="P46" s="17">
        <v>382.23529411764707</v>
      </c>
      <c r="Q46" s="18">
        <v>65.752941176470586</v>
      </c>
      <c r="R46" s="18">
        <v>1.6517647058823528</v>
      </c>
      <c r="S46" s="17">
        <v>1.6623529411764706</v>
      </c>
      <c r="T46" s="18">
        <v>84.494117647058815</v>
      </c>
      <c r="U46" s="17">
        <v>720000</v>
      </c>
      <c r="V46" s="18">
        <v>45.10588235294118</v>
      </c>
      <c r="W46" s="18">
        <v>94.658823529411762</v>
      </c>
      <c r="X46" s="17">
        <v>3.6211764705882352</v>
      </c>
      <c r="Y46" s="17">
        <v>3.547058823529412</v>
      </c>
      <c r="Z46" s="18">
        <v>1.7152941176470589</v>
      </c>
      <c r="AA46" s="18">
        <v>9.4658823529411755</v>
      </c>
      <c r="AB46" s="17">
        <v>9.0741176470588236</v>
      </c>
      <c r="AC46" s="18">
        <v>1.5458823529411765</v>
      </c>
      <c r="AD46" s="17">
        <v>0.51670588235294113</v>
      </c>
      <c r="AE46" s="17">
        <v>4.2564705882352936</v>
      </c>
      <c r="AF46" s="17">
        <v>0.30388235294117644</v>
      </c>
      <c r="AG46" s="17">
        <v>0.4012941176470588</v>
      </c>
      <c r="AH46" s="17">
        <v>0.45952941176470591</v>
      </c>
      <c r="AI46" s="17">
        <v>0.10905882352941176</v>
      </c>
      <c r="AJ46" s="18">
        <v>0.11223529411764706</v>
      </c>
      <c r="AK46" s="17" t="e">
        <v>#VALUE!</v>
      </c>
      <c r="AL46" s="17" t="e">
        <v>#VALUE!</v>
      </c>
      <c r="AM46" s="18">
        <v>1.3023529411764705</v>
      </c>
      <c r="AN46" s="17">
        <v>0.42988235294117649</v>
      </c>
      <c r="AO46" s="17">
        <v>65.117647058823522</v>
      </c>
      <c r="AP46" s="17">
        <v>0.2848235294117647</v>
      </c>
      <c r="AQ46" s="17">
        <v>0.34094117647058825</v>
      </c>
      <c r="AR46" s="17">
        <v>6.7023529411764701E-3</v>
      </c>
      <c r="AS46" s="17" t="e">
        <v>#VALUE!</v>
      </c>
      <c r="AT46" s="17">
        <v>2.9223529411764704E-2</v>
      </c>
      <c r="AU46" s="17">
        <v>0.77188235294117646</v>
      </c>
      <c r="AV46" s="17" t="e">
        <v>#VALUE!</v>
      </c>
      <c r="AW46" s="17">
        <v>0.30599999999999999</v>
      </c>
      <c r="AX46" s="17" t="e">
        <v>#VALUE!</v>
      </c>
      <c r="AY46" s="17">
        <v>4.4576470588235294E-2</v>
      </c>
      <c r="AZ46" s="17">
        <v>0.71576470588235297</v>
      </c>
      <c r="BB46" s="19">
        <f t="shared" si="5"/>
        <v>464.92941176470589</v>
      </c>
      <c r="BC46" s="19">
        <f t="shared" si="6"/>
        <v>695.435294117647</v>
      </c>
      <c r="BD46" s="19">
        <f t="shared" si="7"/>
        <v>4.6492941176470584E-2</v>
      </c>
      <c r="BE46" s="19">
        <f t="shared" si="8"/>
        <v>6.9543529411764698E-2</v>
      </c>
      <c r="BF46" s="19">
        <f t="shared" si="9"/>
        <v>1.0986850190487896</v>
      </c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D46" s="11"/>
      <c r="DE46" s="11"/>
      <c r="DF46" s="11"/>
      <c r="DG46" s="11"/>
      <c r="DH46" s="11"/>
    </row>
    <row r="47" spans="1:112">
      <c r="A47" t="s">
        <v>28</v>
      </c>
      <c r="B47" t="s">
        <v>667</v>
      </c>
      <c r="C47" t="s">
        <v>161</v>
      </c>
      <c r="D47" s="15" t="s">
        <v>162</v>
      </c>
      <c r="E47" s="16" t="s">
        <v>167</v>
      </c>
      <c r="F47" s="17" t="e">
        <v>#VALUE!</v>
      </c>
      <c r="G47" s="17">
        <v>213.88235294117646</v>
      </c>
      <c r="H47" s="18">
        <v>511.41176470588238</v>
      </c>
      <c r="I47" s="18">
        <v>83.011764705882356</v>
      </c>
      <c r="J47" s="18">
        <v>1521.5294117647059</v>
      </c>
      <c r="K47" s="17" t="e">
        <v>#VALUE!</v>
      </c>
      <c r="L47" s="17">
        <v>27.317647058823532</v>
      </c>
      <c r="M47" s="17">
        <v>420.35294117647055</v>
      </c>
      <c r="N47" s="18">
        <v>0.47858823529411765</v>
      </c>
      <c r="O47" s="18">
        <v>279.52941176470591</v>
      </c>
      <c r="P47" s="17">
        <v>273.1764705882353</v>
      </c>
      <c r="Q47" s="18">
        <v>67.023529411764699</v>
      </c>
      <c r="R47" s="18">
        <v>0.86823529411764699</v>
      </c>
      <c r="S47" s="17" t="e">
        <v>#VALUE!</v>
      </c>
      <c r="T47" s="18">
        <v>64.694117647058818</v>
      </c>
      <c r="U47" s="17">
        <v>720000</v>
      </c>
      <c r="V47" s="18">
        <v>43.199999999999996</v>
      </c>
      <c r="W47" s="18">
        <v>107.99999999999999</v>
      </c>
      <c r="X47" s="17">
        <v>0.34941176470588237</v>
      </c>
      <c r="Y47" s="17">
        <v>0.69670588235294117</v>
      </c>
      <c r="Z47" s="18">
        <v>1.3658823529411765</v>
      </c>
      <c r="AA47" s="18">
        <v>9.1058823529411761</v>
      </c>
      <c r="AB47" s="17">
        <v>9.4658823529411755</v>
      </c>
      <c r="AC47" s="18">
        <v>1.2705882352941176</v>
      </c>
      <c r="AD47" s="17" t="e">
        <v>#VALUE!</v>
      </c>
      <c r="AE47" s="17">
        <v>0.252</v>
      </c>
      <c r="AF47" s="17">
        <v>4.3305882352941173E-2</v>
      </c>
      <c r="AG47" s="17">
        <v>5.8552941176470585E-2</v>
      </c>
      <c r="AH47" s="17">
        <v>0.11329411764705882</v>
      </c>
      <c r="AI47" s="17">
        <v>4.7329411764705884E-2</v>
      </c>
      <c r="AJ47" s="18" t="e">
        <v>#VALUE!</v>
      </c>
      <c r="AK47" s="17" t="e">
        <v>#VALUE!</v>
      </c>
      <c r="AL47" s="17" t="e">
        <v>#VALUE!</v>
      </c>
      <c r="AM47" s="18">
        <v>1.175294117647059</v>
      </c>
      <c r="AN47" s="17">
        <v>9.1270588235294117E-2</v>
      </c>
      <c r="AO47" s="17">
        <v>0.90317647058823525</v>
      </c>
      <c r="AP47" s="17">
        <v>4.3729411764705892E-2</v>
      </c>
      <c r="AQ47" s="17">
        <v>7.401176470588236E-2</v>
      </c>
      <c r="AR47" s="17" t="e">
        <v>#VALUE!</v>
      </c>
      <c r="AS47" s="17" t="e">
        <v>#VALUE!</v>
      </c>
      <c r="AT47" s="17">
        <v>8.8835294117647068E-3</v>
      </c>
      <c r="AU47" s="17">
        <v>0.12388235294117649</v>
      </c>
      <c r="AV47" s="17" t="e">
        <v>#VALUE!</v>
      </c>
      <c r="AW47" s="17" t="e">
        <v>#VALUE!</v>
      </c>
      <c r="AX47" s="17" t="e">
        <v>#VALUE!</v>
      </c>
      <c r="AY47" s="17" t="e">
        <v>#VALUE!</v>
      </c>
      <c r="AZ47" s="17">
        <v>0.21494117647058825</v>
      </c>
      <c r="BB47" s="19">
        <f t="shared" si="5"/>
        <v>346.5529411764706</v>
      </c>
      <c r="BC47" s="19">
        <f t="shared" si="6"/>
        <v>147.70588235294116</v>
      </c>
      <c r="BD47" s="19">
        <f t="shared" si="7"/>
        <v>3.4655294117647062E-2</v>
      </c>
      <c r="BE47" s="19">
        <f t="shared" si="8"/>
        <v>1.4770588235294115E-2</v>
      </c>
      <c r="BF47" s="19" t="e">
        <f t="shared" si="9"/>
        <v>#VALUE!</v>
      </c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D47" s="11"/>
      <c r="DE47" s="11"/>
      <c r="DF47" s="11"/>
      <c r="DG47" s="11"/>
      <c r="DH47" s="11"/>
    </row>
    <row r="48" spans="1:112" s="11" customFormat="1">
      <c r="A48" t="s">
        <v>28</v>
      </c>
      <c r="B48" t="s">
        <v>667</v>
      </c>
      <c r="C48" t="s">
        <v>161</v>
      </c>
      <c r="D48" s="15" t="s">
        <v>162</v>
      </c>
      <c r="E48" s="16" t="s">
        <v>168</v>
      </c>
      <c r="F48" s="17" t="e">
        <v>#VALUE!</v>
      </c>
      <c r="G48" s="17" t="e">
        <v>#VALUE!</v>
      </c>
      <c r="H48" s="18">
        <v>42.564705882352939</v>
      </c>
      <c r="I48" s="18">
        <v>48.6</v>
      </c>
      <c r="J48" s="18">
        <v>241.41176470588238</v>
      </c>
      <c r="K48" s="17" t="e">
        <v>#VALUE!</v>
      </c>
      <c r="L48" s="17" t="e">
        <v>#VALUE!</v>
      </c>
      <c r="M48" s="17" t="e">
        <v>#VALUE!</v>
      </c>
      <c r="N48" s="18">
        <v>8.0470588235294113E-2</v>
      </c>
      <c r="O48" s="18">
        <v>57.388235294117649</v>
      </c>
      <c r="P48" s="17">
        <v>58.023529411764699</v>
      </c>
      <c r="Q48" s="18">
        <v>73.270588235294127</v>
      </c>
      <c r="R48" s="18">
        <v>1.3129411764705883</v>
      </c>
      <c r="S48" s="17">
        <v>1.3341176470588234</v>
      </c>
      <c r="T48" s="18">
        <v>58.658823529411762</v>
      </c>
      <c r="U48" s="17">
        <v>720000</v>
      </c>
      <c r="V48" s="18">
        <v>42.458823529411767</v>
      </c>
      <c r="W48" s="18">
        <v>109.05882352941177</v>
      </c>
      <c r="X48" s="17" t="e">
        <v>#VALUE!</v>
      </c>
      <c r="Y48" s="17" t="e">
        <v>#VALUE!</v>
      </c>
      <c r="Z48" s="18">
        <v>0.57705882352941185</v>
      </c>
      <c r="AA48" s="18">
        <v>8.354117647058823</v>
      </c>
      <c r="AB48" s="17">
        <v>8.3435294117647061</v>
      </c>
      <c r="AC48" s="18">
        <v>0.86823529411764699</v>
      </c>
      <c r="AD48" s="17" t="e">
        <v>#VALUE!</v>
      </c>
      <c r="AE48" s="17" t="e">
        <v>#VALUE!</v>
      </c>
      <c r="AF48" s="17" t="e">
        <v>#VALUE!</v>
      </c>
      <c r="AG48" s="17">
        <v>6.9247058823529405E-3</v>
      </c>
      <c r="AH48" s="17">
        <v>6.2047058823529412E-3</v>
      </c>
      <c r="AI48" s="17" t="e">
        <v>#VALUE!</v>
      </c>
      <c r="AJ48" s="18" t="e">
        <v>#VALUE!</v>
      </c>
      <c r="AK48" s="17" t="e">
        <v>#VALUE!</v>
      </c>
      <c r="AL48" s="17" t="e">
        <v>#VALUE!</v>
      </c>
      <c r="AM48" s="18">
        <v>1.1435294117647059</v>
      </c>
      <c r="AN48" s="17" t="e">
        <v>#VALUE!</v>
      </c>
      <c r="AO48" s="17" t="e">
        <v>#VALUE!</v>
      </c>
      <c r="AP48" s="17">
        <v>3.9388235294117646E-3</v>
      </c>
      <c r="AQ48" s="17">
        <v>6.5329411764705886E-3</v>
      </c>
      <c r="AR48" s="17" t="e">
        <v>#VALUE!</v>
      </c>
      <c r="AS48" s="17" t="e">
        <v>#VALUE!</v>
      </c>
      <c r="AT48" s="17" t="e">
        <v>#VALUE!</v>
      </c>
      <c r="AU48" s="17" t="e">
        <v>#VALUE!</v>
      </c>
      <c r="AV48" s="17">
        <v>5.7494117647058822E-3</v>
      </c>
      <c r="AW48" s="17" t="e">
        <v>#VALUE!</v>
      </c>
      <c r="AX48" s="17" t="e">
        <v>#VALUE!</v>
      </c>
      <c r="AY48" s="17" t="e">
        <v>#VALUE!</v>
      </c>
      <c r="AZ48" s="17">
        <v>9.0211764705882356E-3</v>
      </c>
      <c r="BA48"/>
      <c r="BB48" s="19">
        <f t="shared" si="5"/>
        <v>130.65882352941179</v>
      </c>
      <c r="BC48" s="19">
        <f t="shared" si="6"/>
        <v>107.25882352941176</v>
      </c>
      <c r="BD48" s="19">
        <f t="shared" si="7"/>
        <v>1.3065882352941179E-2</v>
      </c>
      <c r="BE48" s="19">
        <f t="shared" si="8"/>
        <v>1.0725882352941175E-2</v>
      </c>
      <c r="BF48" s="19">
        <f t="shared" si="9"/>
        <v>1.8178609248146842</v>
      </c>
      <c r="DC48"/>
    </row>
    <row r="49" spans="1:112" s="11" customFormat="1">
      <c r="A49" t="s">
        <v>28</v>
      </c>
      <c r="B49" t="s">
        <v>667</v>
      </c>
      <c r="C49" t="s">
        <v>161</v>
      </c>
      <c r="D49" s="15" t="s">
        <v>162</v>
      </c>
      <c r="E49" s="16" t="s">
        <v>169</v>
      </c>
      <c r="F49" s="17" t="e">
        <v>#VALUE!</v>
      </c>
      <c r="G49" s="17" t="e">
        <v>#VALUE!</v>
      </c>
      <c r="H49" s="18">
        <v>32.505882352941171</v>
      </c>
      <c r="I49" s="18">
        <v>45.211764705882352</v>
      </c>
      <c r="J49" s="18">
        <v>280.58823529411762</v>
      </c>
      <c r="K49" s="17" t="e">
        <v>#VALUE!</v>
      </c>
      <c r="L49" s="17" t="e">
        <v>#VALUE!</v>
      </c>
      <c r="M49" s="17" t="e">
        <v>#VALUE!</v>
      </c>
      <c r="N49" s="18">
        <v>0.13976470588235296</v>
      </c>
      <c r="O49" s="18">
        <v>26.576470588235296</v>
      </c>
      <c r="P49" s="17">
        <v>22.341176470588238</v>
      </c>
      <c r="Q49" s="18">
        <v>78.564705882352939</v>
      </c>
      <c r="R49" s="18">
        <v>0.90423529411764703</v>
      </c>
      <c r="S49" s="17">
        <v>0.92329411764705871</v>
      </c>
      <c r="T49" s="18">
        <v>62.576470588235296</v>
      </c>
      <c r="U49" s="17">
        <v>720000</v>
      </c>
      <c r="V49" s="18">
        <v>41.611764705882351</v>
      </c>
      <c r="W49" s="18">
        <v>109.05882352941177</v>
      </c>
      <c r="X49" s="17" t="e">
        <v>#VALUE!</v>
      </c>
      <c r="Y49" s="17" t="e">
        <v>#VALUE!</v>
      </c>
      <c r="Z49" s="18">
        <v>0.70094117647058829</v>
      </c>
      <c r="AA49" s="18">
        <v>7.9623529411764702</v>
      </c>
      <c r="AB49" s="17">
        <v>8.0788235294117641</v>
      </c>
      <c r="AC49" s="18">
        <v>1.1541176470588237</v>
      </c>
      <c r="AD49" s="17" t="e">
        <v>#VALUE!</v>
      </c>
      <c r="AE49" s="17">
        <v>4.6905882352941174E-3</v>
      </c>
      <c r="AF49" s="17" t="e">
        <v>#VALUE!</v>
      </c>
      <c r="AG49" s="17">
        <v>3.1658823529411767E-2</v>
      </c>
      <c r="AH49" s="17">
        <v>1.9270588235294119E-2</v>
      </c>
      <c r="AI49" s="17" t="e">
        <v>#VALUE!</v>
      </c>
      <c r="AJ49" s="18">
        <v>9.0847058823529427E-3</v>
      </c>
      <c r="AK49" s="17" t="e">
        <v>#VALUE!</v>
      </c>
      <c r="AL49" s="17">
        <v>1.5988235294117647E-2</v>
      </c>
      <c r="AM49" s="18">
        <v>0.97623529411764709</v>
      </c>
      <c r="AN49" s="17" t="e">
        <v>#VALUE!</v>
      </c>
      <c r="AO49" s="17">
        <v>1.0694117647058823E-2</v>
      </c>
      <c r="AP49" s="17" t="e">
        <v>#VALUE!</v>
      </c>
      <c r="AQ49" s="17" t="e">
        <v>#VALUE!</v>
      </c>
      <c r="AR49" s="17" t="e">
        <v>#VALUE!</v>
      </c>
      <c r="AS49" s="17" t="e">
        <v>#VALUE!</v>
      </c>
      <c r="AT49" s="17" t="e">
        <v>#VALUE!</v>
      </c>
      <c r="AU49" s="17" t="e">
        <v>#VALUE!</v>
      </c>
      <c r="AV49" s="17" t="e">
        <v>#VALUE!</v>
      </c>
      <c r="AW49" s="17" t="e">
        <v>#VALUE!</v>
      </c>
      <c r="AX49" s="17" t="e">
        <v>#VALUE!</v>
      </c>
      <c r="AY49" s="17" t="e">
        <v>#VALUE!</v>
      </c>
      <c r="AZ49" s="17">
        <v>4.4788235294117651E-3</v>
      </c>
      <c r="BA49"/>
      <c r="BB49" s="19">
        <f t="shared" si="5"/>
        <v>105.14117647058823</v>
      </c>
      <c r="BC49" s="19">
        <f t="shared" si="6"/>
        <v>107.78823529411764</v>
      </c>
      <c r="BD49" s="19">
        <f t="shared" si="7"/>
        <v>1.0514117647058823E-2</v>
      </c>
      <c r="BE49" s="19">
        <f t="shared" si="8"/>
        <v>1.0778823529411764E-2</v>
      </c>
      <c r="BF49" s="19">
        <f t="shared" si="9"/>
        <v>1.7174681518041752</v>
      </c>
      <c r="DC49"/>
    </row>
    <row r="50" spans="1:112" s="11" customFormat="1">
      <c r="A50" t="s">
        <v>28</v>
      </c>
      <c r="B50" t="s">
        <v>667</v>
      </c>
      <c r="C50" t="s">
        <v>161</v>
      </c>
      <c r="D50" s="15" t="s">
        <v>162</v>
      </c>
      <c r="E50" s="16" t="s">
        <v>170</v>
      </c>
      <c r="F50" s="17" t="e">
        <v>#VALUE!</v>
      </c>
      <c r="G50" s="17">
        <v>46.588235294117645</v>
      </c>
      <c r="H50" s="18">
        <v>134.47058823529412</v>
      </c>
      <c r="I50" s="18">
        <v>127.05882352941177</v>
      </c>
      <c r="J50" s="18">
        <v>834.35294117647061</v>
      </c>
      <c r="K50" s="17">
        <v>44.152941176470591</v>
      </c>
      <c r="L50" s="17">
        <v>11.223529411764705</v>
      </c>
      <c r="M50" s="17" t="e">
        <v>#VALUE!</v>
      </c>
      <c r="N50" s="18">
        <v>0.22235294117647059</v>
      </c>
      <c r="O50" s="18">
        <v>37.482352941176465</v>
      </c>
      <c r="P50" s="17">
        <v>37.588235294117652</v>
      </c>
      <c r="Q50" s="18">
        <v>78.882352941176464</v>
      </c>
      <c r="R50" s="18" t="e">
        <v>#VALUE!</v>
      </c>
      <c r="S50" s="17" t="e">
        <v>#VALUE!</v>
      </c>
      <c r="T50" s="18">
        <v>81.529411764705884</v>
      </c>
      <c r="U50" s="17">
        <v>720000</v>
      </c>
      <c r="V50" s="18">
        <v>45.635294117647057</v>
      </c>
      <c r="W50" s="18">
        <v>101.11764705882354</v>
      </c>
      <c r="X50" s="17">
        <v>14.823529411764707</v>
      </c>
      <c r="Y50" s="17">
        <v>15.776470588235295</v>
      </c>
      <c r="Z50" s="18">
        <v>0.60988235294117643</v>
      </c>
      <c r="AA50" s="18">
        <v>8.1741176470588233</v>
      </c>
      <c r="AB50" s="17">
        <v>8.6611764705882344</v>
      </c>
      <c r="AC50" s="18">
        <v>1.1647058823529413</v>
      </c>
      <c r="AD50" s="17">
        <v>0.34623529411764709</v>
      </c>
      <c r="AE50" s="17">
        <v>0.37058823529411761</v>
      </c>
      <c r="AF50" s="17">
        <v>0.29011764705882354</v>
      </c>
      <c r="AG50" s="17">
        <v>1.4717647058823526</v>
      </c>
      <c r="AH50" s="17">
        <v>1.3129411764705883</v>
      </c>
      <c r="AI50" s="17" t="e">
        <v>#VALUE!</v>
      </c>
      <c r="AJ50" s="18">
        <v>0.88623529411764712</v>
      </c>
      <c r="AK50" s="17" t="e">
        <v>#VALUE!</v>
      </c>
      <c r="AL50" s="17" t="e">
        <v>#VALUE!</v>
      </c>
      <c r="AM50" s="18">
        <v>1.3023529411764705</v>
      </c>
      <c r="AN50" s="17">
        <v>7.1682352941176461E-2</v>
      </c>
      <c r="AO50" s="17">
        <v>1.2176470588235293</v>
      </c>
      <c r="AP50" s="17">
        <v>0.31447058823529411</v>
      </c>
      <c r="AQ50" s="17">
        <v>0.43094117647058822</v>
      </c>
      <c r="AR50" s="17">
        <v>2.0011764705882354E-2</v>
      </c>
      <c r="AS50" s="17">
        <v>3.1447058823529411E-2</v>
      </c>
      <c r="AT50" s="17" t="e">
        <v>#VALUE!</v>
      </c>
      <c r="AU50" s="17">
        <v>9.2329411764705896E-2</v>
      </c>
      <c r="AV50" s="17" t="e">
        <v>#VALUE!</v>
      </c>
      <c r="AW50" s="17">
        <v>2.4988235294117644E-2</v>
      </c>
      <c r="AX50" s="17" t="e">
        <v>#VALUE!</v>
      </c>
      <c r="AY50" s="17" t="e">
        <v>#VALUE!</v>
      </c>
      <c r="AZ50" s="17">
        <v>0.62788235294117645</v>
      </c>
      <c r="BA50"/>
      <c r="BB50" s="19">
        <f t="shared" si="5"/>
        <v>116.36470588235292</v>
      </c>
      <c r="BC50" s="19">
        <f t="shared" si="6"/>
        <v>208.58823529411765</v>
      </c>
      <c r="BD50" s="19">
        <f t="shared" si="7"/>
        <v>1.1636470588235292E-2</v>
      </c>
      <c r="BE50" s="19">
        <f t="shared" si="8"/>
        <v>2.0858823529411766E-2</v>
      </c>
      <c r="BF50" s="19" t="e">
        <f t="shared" si="9"/>
        <v>#VALUE!</v>
      </c>
      <c r="DC50"/>
    </row>
    <row r="51" spans="1:112" s="11" customFormat="1">
      <c r="A51" t="s">
        <v>28</v>
      </c>
      <c r="B51" t="s">
        <v>667</v>
      </c>
      <c r="C51" t="s">
        <v>161</v>
      </c>
      <c r="D51" s="15" t="s">
        <v>162</v>
      </c>
      <c r="E51" s="16" t="s">
        <v>171</v>
      </c>
      <c r="F51" s="17" t="e">
        <v>#VALUE!</v>
      </c>
      <c r="G51" s="17">
        <v>14.823529411764707</v>
      </c>
      <c r="H51" s="18">
        <v>35.047058823529412</v>
      </c>
      <c r="I51" s="18">
        <v>39.811764705882354</v>
      </c>
      <c r="J51" s="18">
        <v>254.11764705882354</v>
      </c>
      <c r="K51" s="17" t="e">
        <v>#VALUE!</v>
      </c>
      <c r="L51" s="17" t="e">
        <v>#VALUE!</v>
      </c>
      <c r="M51" s="17" t="e">
        <v>#VALUE!</v>
      </c>
      <c r="N51" s="18">
        <v>9.0423529411764722E-2</v>
      </c>
      <c r="O51" s="18">
        <v>23.505882352941175</v>
      </c>
      <c r="P51" s="17">
        <v>23.823529411764703</v>
      </c>
      <c r="Q51" s="18">
        <v>93.070588235294125</v>
      </c>
      <c r="R51" s="18">
        <v>1.1011764705882352</v>
      </c>
      <c r="S51" s="17" t="e">
        <v>#VALUE!</v>
      </c>
      <c r="T51" s="18">
        <v>56.117647058823536</v>
      </c>
      <c r="U51" s="17">
        <v>720000</v>
      </c>
      <c r="V51" s="18">
        <v>43.411764705882355</v>
      </c>
      <c r="W51" s="18">
        <v>112.23529411764707</v>
      </c>
      <c r="X51" s="17">
        <v>0.15776470588235292</v>
      </c>
      <c r="Y51" s="17">
        <v>0.12917647058823528</v>
      </c>
      <c r="Z51" s="18">
        <v>0.81</v>
      </c>
      <c r="AA51" s="18">
        <v>7.9305882352941186</v>
      </c>
      <c r="AB51" s="17">
        <v>7.803529411764706</v>
      </c>
      <c r="AC51" s="18">
        <v>0.91058823529411759</v>
      </c>
      <c r="AD51" s="17" t="e">
        <v>#VALUE!</v>
      </c>
      <c r="AE51" s="17">
        <v>1.003764705882353E-2</v>
      </c>
      <c r="AF51" s="17">
        <v>5.0188235294117648E-3</v>
      </c>
      <c r="AG51" s="17">
        <v>1.503529411764706E-2</v>
      </c>
      <c r="AH51" s="17" t="e">
        <v>#VALUE!</v>
      </c>
      <c r="AI51" s="17" t="e">
        <v>#VALUE!</v>
      </c>
      <c r="AJ51" s="18">
        <v>1.7258823529411764E-2</v>
      </c>
      <c r="AK51" s="17" t="e">
        <v>#VALUE!</v>
      </c>
      <c r="AL51" s="17" t="e">
        <v>#VALUE!</v>
      </c>
      <c r="AM51" s="18">
        <v>1.3447058823529412</v>
      </c>
      <c r="AN51" s="17" t="e">
        <v>#VALUE!</v>
      </c>
      <c r="AO51" s="17">
        <v>4.8176470588235286E-2</v>
      </c>
      <c r="AP51" s="17">
        <v>5.1352941176470591E-3</v>
      </c>
      <c r="AQ51" s="17">
        <v>6.9882352941176475E-3</v>
      </c>
      <c r="AR51" s="17" t="e">
        <v>#VALUE!</v>
      </c>
      <c r="AS51" s="17" t="e">
        <v>#VALUE!</v>
      </c>
      <c r="AT51" s="17" t="e">
        <v>#VALUE!</v>
      </c>
      <c r="AU51" s="17">
        <v>5.4211764705882366E-3</v>
      </c>
      <c r="AV51" s="17" t="e">
        <v>#VALUE!</v>
      </c>
      <c r="AW51" s="17">
        <v>1.0302352941176471E-2</v>
      </c>
      <c r="AX51" s="17" t="e">
        <v>#VALUE!</v>
      </c>
      <c r="AY51" s="17" t="e">
        <v>#VALUE!</v>
      </c>
      <c r="AZ51" s="17">
        <v>2.1176470588235297E-2</v>
      </c>
      <c r="BA51"/>
      <c r="BB51" s="19">
        <f t="shared" si="5"/>
        <v>116.5764705882353</v>
      </c>
      <c r="BC51" s="19">
        <f t="shared" si="6"/>
        <v>95.92941176470589</v>
      </c>
      <c r="BD51" s="19">
        <f t="shared" si="7"/>
        <v>1.165764705882353E-2</v>
      </c>
      <c r="BE51" s="19">
        <f t="shared" si="8"/>
        <v>9.5929411764705888E-3</v>
      </c>
      <c r="BF51" s="19" t="e">
        <f t="shared" si="9"/>
        <v>#VALUE!</v>
      </c>
      <c r="DC51"/>
    </row>
    <row r="52" spans="1:112" s="11" customFormat="1">
      <c r="A52" t="s">
        <v>28</v>
      </c>
      <c r="B52" t="s">
        <v>667</v>
      </c>
      <c r="C52" t="s">
        <v>161</v>
      </c>
      <c r="D52" s="15" t="s">
        <v>162</v>
      </c>
      <c r="E52" s="16" t="s">
        <v>172</v>
      </c>
      <c r="F52" s="17" t="e">
        <v>#VALUE!</v>
      </c>
      <c r="G52" s="17">
        <v>77.082352941176467</v>
      </c>
      <c r="H52" s="18">
        <v>1264.2352941176471</v>
      </c>
      <c r="I52" s="18">
        <v>339.88235294117646</v>
      </c>
      <c r="J52" s="18">
        <v>4347.5294117647063</v>
      </c>
      <c r="K52" s="17">
        <v>43.941176470588239</v>
      </c>
      <c r="L52" s="17">
        <v>160.94117647058823</v>
      </c>
      <c r="M52" s="17">
        <v>857.64705882352939</v>
      </c>
      <c r="N52" s="18">
        <v>0.85764705882352943</v>
      </c>
      <c r="O52" s="18">
        <v>95.399999999999991</v>
      </c>
      <c r="P52" s="17">
        <v>94.447058823529417</v>
      </c>
      <c r="Q52" s="18">
        <v>95.717647058823545</v>
      </c>
      <c r="R52" s="18" t="e">
        <v>#VALUE!</v>
      </c>
      <c r="S52" s="17" t="e">
        <v>#VALUE!</v>
      </c>
      <c r="T52" s="18">
        <v>81.952941176470588</v>
      </c>
      <c r="U52" s="17">
        <v>720000</v>
      </c>
      <c r="V52" s="18">
        <v>47.964705882352945</v>
      </c>
      <c r="W52" s="18">
        <v>121.76470588235294</v>
      </c>
      <c r="X52" s="17">
        <v>19.164705882352941</v>
      </c>
      <c r="Y52" s="17">
        <v>19.058823529411764</v>
      </c>
      <c r="Z52" s="18">
        <v>0.86399999999999999</v>
      </c>
      <c r="AA52" s="18">
        <v>9.5717647058823516</v>
      </c>
      <c r="AB52" s="17">
        <v>9.4235294117647062</v>
      </c>
      <c r="AC52" s="18">
        <v>1.4188235294117648</v>
      </c>
      <c r="AD52" s="17">
        <v>0.47435294117647059</v>
      </c>
      <c r="AE52" s="17">
        <v>2.4882352941176471</v>
      </c>
      <c r="AF52" s="17">
        <v>0.34941176470588237</v>
      </c>
      <c r="AG52" s="17">
        <v>0.78458823529411759</v>
      </c>
      <c r="AH52" s="17">
        <v>0.87458823529411767</v>
      </c>
      <c r="AI52" s="17">
        <v>6.7764705882352935E-2</v>
      </c>
      <c r="AJ52" s="18">
        <v>0.6628235294117647</v>
      </c>
      <c r="AK52" s="17" t="e">
        <v>#VALUE!</v>
      </c>
      <c r="AL52" s="17" t="e">
        <v>#VALUE!</v>
      </c>
      <c r="AM52" s="18">
        <v>1.8529411764705883</v>
      </c>
      <c r="AN52" s="17">
        <v>0.14082352941176471</v>
      </c>
      <c r="AO52" s="17">
        <v>27.211764705882352</v>
      </c>
      <c r="AP52" s="17">
        <v>0.37058823529411761</v>
      </c>
      <c r="AQ52" s="17">
        <v>0.65752941176470592</v>
      </c>
      <c r="AR52" s="17">
        <v>1.7894117647058821E-2</v>
      </c>
      <c r="AS52" s="17">
        <v>6.511764705882353E-2</v>
      </c>
      <c r="AT52" s="17">
        <v>1.8952941176470589E-2</v>
      </c>
      <c r="AU52" s="17">
        <v>0.49976470588235289</v>
      </c>
      <c r="AV52" s="17" t="e">
        <v>#VALUE!</v>
      </c>
      <c r="AW52" s="17">
        <v>3.1129411764705881E-2</v>
      </c>
      <c r="AX52" s="17" t="e">
        <v>#VALUE!</v>
      </c>
      <c r="AY52" s="17">
        <v>2.392941176470588E-2</v>
      </c>
      <c r="AZ52" s="17">
        <v>0.46588235294117647</v>
      </c>
      <c r="BA52"/>
      <c r="BB52" s="19">
        <f t="shared" si="5"/>
        <v>191.11764705882354</v>
      </c>
      <c r="BC52" s="19">
        <f t="shared" si="6"/>
        <v>421.83529411764704</v>
      </c>
      <c r="BD52" s="19">
        <f t="shared" si="7"/>
        <v>1.9111764705882356E-2</v>
      </c>
      <c r="BE52" s="19">
        <f t="shared" si="8"/>
        <v>4.2183529411764703E-2</v>
      </c>
      <c r="BF52" s="19" t="e">
        <f t="shared" si="9"/>
        <v>#VALUE!</v>
      </c>
      <c r="DC52"/>
    </row>
    <row r="53" spans="1:112" s="11" customFormat="1">
      <c r="A53" t="s">
        <v>28</v>
      </c>
      <c r="B53" t="s">
        <v>667</v>
      </c>
      <c r="C53" t="s">
        <v>161</v>
      </c>
      <c r="D53" s="15" t="s">
        <v>162</v>
      </c>
      <c r="E53" s="16" t="s">
        <v>173</v>
      </c>
      <c r="F53" s="17" t="e">
        <v>#VALUE!</v>
      </c>
      <c r="G53" s="17" t="e">
        <v>#VALUE!</v>
      </c>
      <c r="H53" s="18">
        <v>381.17647058823525</v>
      </c>
      <c r="I53" s="18">
        <v>60.247058823529414</v>
      </c>
      <c r="J53" s="18">
        <v>1956.7058823529412</v>
      </c>
      <c r="K53" s="17">
        <v>15.882352941176471</v>
      </c>
      <c r="L53" s="17">
        <v>21.176470588235293</v>
      </c>
      <c r="M53" s="17">
        <v>223.41176470588238</v>
      </c>
      <c r="N53" s="18">
        <v>0.29117647058823531</v>
      </c>
      <c r="O53" s="18">
        <v>105.56470588235294</v>
      </c>
      <c r="P53" s="17">
        <v>107.99999999999999</v>
      </c>
      <c r="Q53" s="18">
        <v>142.94117647058823</v>
      </c>
      <c r="R53" s="18">
        <v>1.8423529411764707</v>
      </c>
      <c r="S53" s="17">
        <v>1.9270588235294117</v>
      </c>
      <c r="T53" s="18">
        <v>59.92941176470589</v>
      </c>
      <c r="U53" s="17">
        <v>720000</v>
      </c>
      <c r="V53" s="18">
        <v>43.623529411764707</v>
      </c>
      <c r="W53" s="18">
        <v>127.05882352941177</v>
      </c>
      <c r="X53" s="17">
        <v>0.18211764705882352</v>
      </c>
      <c r="Y53" s="17">
        <v>0.31870588235294117</v>
      </c>
      <c r="Z53" s="18">
        <v>1.2176470588235293</v>
      </c>
      <c r="AA53" s="18">
        <v>8.5341176470588245</v>
      </c>
      <c r="AB53" s="17">
        <v>8.5341176470588245</v>
      </c>
      <c r="AC53" s="18">
        <v>1.111764705882353</v>
      </c>
      <c r="AD53" s="17">
        <v>0.30599999999999999</v>
      </c>
      <c r="AE53" s="17">
        <v>0.20011764705882354</v>
      </c>
      <c r="AF53" s="17">
        <v>3.2717647058823532E-2</v>
      </c>
      <c r="AG53" s="17" t="e">
        <v>#VALUE!</v>
      </c>
      <c r="AH53" s="17" t="e">
        <v>#VALUE!</v>
      </c>
      <c r="AI53" s="17">
        <v>2.0329411764705881E-2</v>
      </c>
      <c r="AJ53" s="18" t="e">
        <v>#VALUE!</v>
      </c>
      <c r="AK53" s="17" t="e">
        <v>#VALUE!</v>
      </c>
      <c r="AL53" s="17" t="e">
        <v>#VALUE!</v>
      </c>
      <c r="AM53" s="18">
        <v>1.1541176470588237</v>
      </c>
      <c r="AN53" s="17">
        <v>0.10196470588235294</v>
      </c>
      <c r="AO53" s="17">
        <v>0.31447058823529411</v>
      </c>
      <c r="AP53" s="17">
        <v>3.2082352941176472E-2</v>
      </c>
      <c r="AQ53" s="17">
        <v>4.1717647058823526E-2</v>
      </c>
      <c r="AR53" s="17" t="e">
        <v>#VALUE!</v>
      </c>
      <c r="AS53" s="17" t="e">
        <v>#VALUE!</v>
      </c>
      <c r="AT53" s="17">
        <v>6.8823529411764705E-3</v>
      </c>
      <c r="AU53" s="17">
        <v>0.17894117647058824</v>
      </c>
      <c r="AV53" s="17" t="e">
        <v>#VALUE!</v>
      </c>
      <c r="AW53" s="17">
        <v>1.8952941176470589E-2</v>
      </c>
      <c r="AX53" s="17" t="e">
        <v>#VALUE!</v>
      </c>
      <c r="AY53" s="17">
        <v>6.6282352941176466E-3</v>
      </c>
      <c r="AZ53" s="17">
        <v>9.5505882352941177E-2</v>
      </c>
      <c r="BA53"/>
      <c r="BB53" s="19">
        <f t="shared" si="5"/>
        <v>248.50588235294117</v>
      </c>
      <c r="BC53" s="19">
        <f t="shared" si="6"/>
        <v>120.1764705882353</v>
      </c>
      <c r="BD53" s="19">
        <f t="shared" si="7"/>
        <v>2.4850588235294121E-2</v>
      </c>
      <c r="BE53" s="19">
        <f t="shared" si="8"/>
        <v>1.201764705882353E-2</v>
      </c>
      <c r="BF53" s="19">
        <f t="shared" si="9"/>
        <v>2.0540910647038682</v>
      </c>
      <c r="DC53"/>
    </row>
    <row r="54" spans="1:112" s="11" customFormat="1">
      <c r="A54" t="s">
        <v>5</v>
      </c>
      <c r="B54" s="11" t="s">
        <v>672</v>
      </c>
      <c r="C54" t="s">
        <v>186</v>
      </c>
      <c r="D54" s="15" t="s">
        <v>187</v>
      </c>
      <c r="E54" s="16" t="s">
        <v>187</v>
      </c>
      <c r="F54" s="17">
        <v>0.75494117647058823</v>
      </c>
      <c r="G54" s="17">
        <v>66.705882352941174</v>
      </c>
      <c r="H54" s="18">
        <v>1409.2941176470588</v>
      </c>
      <c r="I54" s="18">
        <v>1211.2941176470588</v>
      </c>
      <c r="J54" s="18">
        <v>4180.2352941176468</v>
      </c>
      <c r="K54" s="17" t="e">
        <v>#VALUE!</v>
      </c>
      <c r="L54" s="17">
        <v>361.05882352941177</v>
      </c>
      <c r="M54" s="17">
        <v>576</v>
      </c>
      <c r="N54" s="18">
        <v>16.2</v>
      </c>
      <c r="O54" s="18">
        <v>688.23529411764707</v>
      </c>
      <c r="P54" s="17">
        <v>673.41176470588232</v>
      </c>
      <c r="Q54" s="18">
        <v>411.88235294117646</v>
      </c>
      <c r="R54" s="18">
        <v>5.3576470588235283</v>
      </c>
      <c r="S54" s="17">
        <v>5.1882352941176473</v>
      </c>
      <c r="T54" s="18">
        <v>195.88235294117646</v>
      </c>
      <c r="U54" s="17">
        <v>720000</v>
      </c>
      <c r="V54" s="18">
        <v>172.58823529411765</v>
      </c>
      <c r="W54" s="18">
        <v>275.29411764705884</v>
      </c>
      <c r="X54" s="17" t="e">
        <v>#VALUE!</v>
      </c>
      <c r="Y54" s="17" t="e">
        <v>#VALUE!</v>
      </c>
      <c r="Z54" s="18">
        <v>14.399999999999999</v>
      </c>
      <c r="AA54" s="18">
        <v>55.90588235294117</v>
      </c>
      <c r="AB54" s="17">
        <v>56.329411764705888</v>
      </c>
      <c r="AC54" s="18">
        <v>5.1141176470588237</v>
      </c>
      <c r="AD54" s="17" t="e">
        <v>#VALUE!</v>
      </c>
      <c r="AE54" s="17">
        <v>3.2717647058823527</v>
      </c>
      <c r="AF54" s="17">
        <v>2.032941176470588</v>
      </c>
      <c r="AG54" s="17" t="e">
        <v>#VALUE!</v>
      </c>
      <c r="AH54" s="17" t="e">
        <v>#VALUE!</v>
      </c>
      <c r="AI54" s="17">
        <v>0.34517647058823531</v>
      </c>
      <c r="AJ54" s="18" t="e">
        <v>#VALUE!</v>
      </c>
      <c r="AK54" s="17" t="e">
        <v>#VALUE!</v>
      </c>
      <c r="AL54" s="17" t="e">
        <v>#VALUE!</v>
      </c>
      <c r="AM54" s="18">
        <v>2.2552941176470589</v>
      </c>
      <c r="AN54" s="17">
        <v>0.4341176470588235</v>
      </c>
      <c r="AO54" s="17">
        <v>9.2223529411764726</v>
      </c>
      <c r="AP54" s="17">
        <v>6.3E-2</v>
      </c>
      <c r="AQ54" s="17">
        <v>0.18105882352941177</v>
      </c>
      <c r="AR54" s="17">
        <v>2.4988235294117644E-2</v>
      </c>
      <c r="AS54" s="17">
        <v>9.8047058823529393E-3</v>
      </c>
      <c r="AT54" s="17">
        <v>8.0576470588235291E-2</v>
      </c>
      <c r="AU54" s="17">
        <v>0.54529411764705882</v>
      </c>
      <c r="AV54" s="17">
        <v>5.8658823529411765E-3</v>
      </c>
      <c r="AW54" s="17">
        <v>5.3364705882352946E-2</v>
      </c>
      <c r="AX54" s="17" t="e">
        <v>#VALUE!</v>
      </c>
      <c r="AY54" s="17">
        <v>1.9905882352941176E-2</v>
      </c>
      <c r="AZ54" s="17">
        <v>0.29435294117647065</v>
      </c>
      <c r="BA54"/>
      <c r="BB54" s="19">
        <f t="shared" si="5"/>
        <v>1100.1176470588234</v>
      </c>
      <c r="BC54" s="19">
        <f t="shared" si="6"/>
        <v>1407.1764705882351</v>
      </c>
      <c r="BD54" s="19">
        <f t="shared" si="7"/>
        <v>0.11001176470588235</v>
      </c>
      <c r="BE54" s="19">
        <f t="shared" si="8"/>
        <v>0.1407176470588235</v>
      </c>
      <c r="BF54" s="19">
        <f t="shared" si="9"/>
        <v>1.3691416535018432</v>
      </c>
      <c r="DC54"/>
    </row>
    <row r="55" spans="1:112" s="11" customFormat="1">
      <c r="A55" t="s">
        <v>5</v>
      </c>
      <c r="B55" s="11" t="s">
        <v>672</v>
      </c>
      <c r="C55" t="s">
        <v>186</v>
      </c>
      <c r="D55" s="15" t="s">
        <v>188</v>
      </c>
      <c r="E55" s="16" t="s">
        <v>188</v>
      </c>
      <c r="F55" s="17" t="e">
        <v>#VALUE!</v>
      </c>
      <c r="G55" s="17" t="e">
        <v>#VALUE!</v>
      </c>
      <c r="H55" s="18">
        <v>71.788235294117641</v>
      </c>
      <c r="I55" s="18">
        <v>511.41176470588238</v>
      </c>
      <c r="J55" s="18">
        <v>561.17647058823525</v>
      </c>
      <c r="K55" s="17" t="e">
        <v>#VALUE!</v>
      </c>
      <c r="L55" s="17">
        <v>9.1482352941176472</v>
      </c>
      <c r="M55" s="17" t="e">
        <v>#VALUE!</v>
      </c>
      <c r="N55" s="18">
        <v>3.4941176470588231</v>
      </c>
      <c r="O55" s="18">
        <v>276.35294117647055</v>
      </c>
      <c r="P55" s="17">
        <v>275.29411764705884</v>
      </c>
      <c r="Q55" s="18">
        <v>397.05882352941177</v>
      </c>
      <c r="R55" s="18">
        <v>2.0435294117647058</v>
      </c>
      <c r="S55" s="17">
        <v>2.1494117647058819</v>
      </c>
      <c r="T55" s="18">
        <v>162</v>
      </c>
      <c r="U55" s="17">
        <v>720000</v>
      </c>
      <c r="V55" s="18">
        <v>158.82352941176472</v>
      </c>
      <c r="W55" s="18">
        <v>258.35294117647061</v>
      </c>
      <c r="X55" s="17">
        <v>8.8623529411764698E-2</v>
      </c>
      <c r="Y55" s="17" t="e">
        <v>#VALUE!</v>
      </c>
      <c r="Z55" s="18">
        <v>7.3588235294117652</v>
      </c>
      <c r="AA55" s="18">
        <v>45.529411764705877</v>
      </c>
      <c r="AB55" s="17">
        <v>46.482352941176472</v>
      </c>
      <c r="AC55" s="18">
        <v>3.78</v>
      </c>
      <c r="AD55" s="17" t="e">
        <v>#VALUE!</v>
      </c>
      <c r="AE55" s="17">
        <v>1.1117647058823531E-2</v>
      </c>
      <c r="AF55" s="17">
        <v>3.4094117647058823E-2</v>
      </c>
      <c r="AG55" s="17" t="e">
        <v>#VALUE!</v>
      </c>
      <c r="AH55" s="17" t="e">
        <v>#VALUE!</v>
      </c>
      <c r="AI55" s="17">
        <v>8.227058823529412E-3</v>
      </c>
      <c r="AJ55" s="18" t="e">
        <v>#VALUE!</v>
      </c>
      <c r="AK55" s="17" t="e">
        <v>#VALUE!</v>
      </c>
      <c r="AL55" s="17" t="e">
        <v>#VALUE!</v>
      </c>
      <c r="AM55" s="18">
        <v>1.5035294117647058</v>
      </c>
      <c r="AN55" s="17">
        <v>6.4376470588235299E-2</v>
      </c>
      <c r="AO55" s="17">
        <v>4.1294117647058821E-2</v>
      </c>
      <c r="AP55" s="17">
        <v>8.5870588235294112E-3</v>
      </c>
      <c r="AQ55" s="17" t="e">
        <v>#VALUE!</v>
      </c>
      <c r="AR55" s="17" t="e">
        <v>#VALUE!</v>
      </c>
      <c r="AS55" s="17" t="e">
        <v>#VALUE!</v>
      </c>
      <c r="AT55" s="17">
        <v>5.2094117647058825E-3</v>
      </c>
      <c r="AU55" s="17">
        <v>3.1976470588235294E-2</v>
      </c>
      <c r="AV55" s="17" t="e">
        <v>#VALUE!</v>
      </c>
      <c r="AW55" s="17" t="e">
        <v>#VALUE!</v>
      </c>
      <c r="AX55" s="17" t="e">
        <v>#VALUE!</v>
      </c>
      <c r="AY55" s="17">
        <v>9.9423529411764716E-3</v>
      </c>
      <c r="AZ55" s="17">
        <v>0.10535294117647059</v>
      </c>
      <c r="BA55"/>
      <c r="BB55" s="19">
        <f t="shared" si="5"/>
        <v>673.41176470588232</v>
      </c>
      <c r="BC55" s="19">
        <f t="shared" si="6"/>
        <v>673.41176470588243</v>
      </c>
      <c r="BD55" s="19">
        <f t="shared" si="7"/>
        <v>6.7341176470588238E-2</v>
      </c>
      <c r="BE55" s="19">
        <f t="shared" si="8"/>
        <v>6.7341176470588238E-2</v>
      </c>
      <c r="BF55" s="19">
        <f t="shared" si="9"/>
        <v>1.5738889247242469</v>
      </c>
      <c r="DC55"/>
    </row>
    <row r="56" spans="1:112" s="11" customFormat="1">
      <c r="A56" t="s">
        <v>5</v>
      </c>
      <c r="B56" s="11" t="s">
        <v>672</v>
      </c>
      <c r="C56" t="s">
        <v>186</v>
      </c>
      <c r="D56" s="15" t="s">
        <v>189</v>
      </c>
      <c r="E56" s="16" t="s">
        <v>189</v>
      </c>
      <c r="F56" s="17" t="e">
        <v>#VALUE!</v>
      </c>
      <c r="G56" s="17" t="e">
        <v>#VALUE!</v>
      </c>
      <c r="H56" s="18">
        <v>156.70588235294119</v>
      </c>
      <c r="I56" s="18">
        <v>545.2941176470589</v>
      </c>
      <c r="J56" s="18">
        <v>1183.7647058823529</v>
      </c>
      <c r="K56" s="17" t="e">
        <v>#VALUE!</v>
      </c>
      <c r="L56" s="17">
        <v>29.223529411764709</v>
      </c>
      <c r="M56" s="17" t="e">
        <v>#VALUE!</v>
      </c>
      <c r="N56" s="18">
        <v>3.9494117647058826</v>
      </c>
      <c r="O56" s="18">
        <v>390.70588235294122</v>
      </c>
      <c r="P56" s="17">
        <v>370.58823529411768</v>
      </c>
      <c r="Q56" s="18">
        <v>387.52941176470591</v>
      </c>
      <c r="R56" s="18">
        <v>3.9176470588235297</v>
      </c>
      <c r="S56" s="17">
        <v>3.4941176470588231</v>
      </c>
      <c r="T56" s="18">
        <v>148.23529411764707</v>
      </c>
      <c r="U56" s="17">
        <v>720000</v>
      </c>
      <c r="V56" s="18">
        <v>151.41176470588235</v>
      </c>
      <c r="W56" s="18">
        <v>268.94117647058823</v>
      </c>
      <c r="X56" s="17" t="e">
        <v>#VALUE!</v>
      </c>
      <c r="Y56" s="17" t="e">
        <v>#VALUE!</v>
      </c>
      <c r="Z56" s="18">
        <v>10.111764705882353</v>
      </c>
      <c r="AA56" s="18">
        <v>49.235294117647058</v>
      </c>
      <c r="AB56" s="17">
        <v>50.71764705882353</v>
      </c>
      <c r="AC56" s="18">
        <v>3.4517647058823528</v>
      </c>
      <c r="AD56" s="17" t="e">
        <v>#VALUE!</v>
      </c>
      <c r="AE56" s="17">
        <v>0.27423529411764708</v>
      </c>
      <c r="AF56" s="17">
        <v>0.11541176470588234</v>
      </c>
      <c r="AG56" s="17" t="e">
        <v>#VALUE!</v>
      </c>
      <c r="AH56" s="17" t="e">
        <v>#VALUE!</v>
      </c>
      <c r="AI56" s="17">
        <v>0.14188235294117649</v>
      </c>
      <c r="AJ56" s="18" t="e">
        <v>#VALUE!</v>
      </c>
      <c r="AK56" s="17" t="e">
        <v>#VALUE!</v>
      </c>
      <c r="AL56" s="17" t="e">
        <v>#VALUE!</v>
      </c>
      <c r="AM56" s="18">
        <v>1.6305882352941177</v>
      </c>
      <c r="AN56" s="17">
        <v>0.12070588235294118</v>
      </c>
      <c r="AO56" s="17">
        <v>1.0365882352941176</v>
      </c>
      <c r="AP56" s="17">
        <v>3.5576470588235293E-2</v>
      </c>
      <c r="AQ56" s="17">
        <v>5.9823529411764706E-2</v>
      </c>
      <c r="AR56" s="17" t="e">
        <v>#VALUE!</v>
      </c>
      <c r="AS56" s="17" t="e">
        <v>#VALUE!</v>
      </c>
      <c r="AT56" s="17">
        <v>1.323529411764706E-2</v>
      </c>
      <c r="AU56" s="17">
        <v>4.6482352941176472</v>
      </c>
      <c r="AV56" s="17" t="e">
        <v>#VALUE!</v>
      </c>
      <c r="AW56" s="17">
        <v>4.1717647058823526E-2</v>
      </c>
      <c r="AX56" s="17" t="e">
        <v>#VALUE!</v>
      </c>
      <c r="AY56" s="17">
        <v>2.2976470588235296E-2</v>
      </c>
      <c r="AZ56" s="17">
        <v>0.108</v>
      </c>
      <c r="BA56"/>
      <c r="BB56" s="19">
        <f t="shared" si="5"/>
        <v>778.23529411764707</v>
      </c>
      <c r="BC56" s="19">
        <f t="shared" si="6"/>
        <v>693.52941176470597</v>
      </c>
      <c r="BD56" s="19">
        <f t="shared" si="7"/>
        <v>7.7823529411764708E-2</v>
      </c>
      <c r="BE56" s="19">
        <f t="shared" si="8"/>
        <v>6.9352941176470603E-2</v>
      </c>
      <c r="BF56" s="19">
        <f t="shared" si="9"/>
        <v>1.7725052337752962</v>
      </c>
      <c r="DC56"/>
    </row>
    <row r="57" spans="1:112" s="11" customFormat="1">
      <c r="A57" t="s">
        <v>5</v>
      </c>
      <c r="B57" s="11" t="s">
        <v>672</v>
      </c>
      <c r="C57" t="s">
        <v>186</v>
      </c>
      <c r="D57" s="15" t="s">
        <v>190</v>
      </c>
      <c r="E57" s="16" t="s">
        <v>190</v>
      </c>
      <c r="F57" s="17" t="e">
        <v>#VALUE!</v>
      </c>
      <c r="G57" s="17" t="e">
        <v>#VALUE!</v>
      </c>
      <c r="H57" s="18">
        <v>65.858823529411765</v>
      </c>
      <c r="I57" s="18">
        <v>540</v>
      </c>
      <c r="J57" s="18">
        <v>477.52941176470591</v>
      </c>
      <c r="K57" s="17">
        <v>27.847058823529416</v>
      </c>
      <c r="L57" s="17" t="e">
        <v>#VALUE!</v>
      </c>
      <c r="M57" s="17" t="e">
        <v>#VALUE!</v>
      </c>
      <c r="N57" s="18">
        <v>3.7058823529411766</v>
      </c>
      <c r="O57" s="18">
        <v>566.47058823529414</v>
      </c>
      <c r="P57" s="17">
        <v>576</v>
      </c>
      <c r="Q57" s="18">
        <v>398.11764705882348</v>
      </c>
      <c r="R57" s="18">
        <v>1.9058823529411766</v>
      </c>
      <c r="S57" s="17">
        <v>1.7999999999999998</v>
      </c>
      <c r="T57" s="18">
        <v>155.64705882352942</v>
      </c>
      <c r="U57" s="17">
        <v>720000</v>
      </c>
      <c r="V57" s="18">
        <v>162</v>
      </c>
      <c r="W57" s="18">
        <v>262.58823529411768</v>
      </c>
      <c r="X57" s="17" t="e">
        <v>#VALUE!</v>
      </c>
      <c r="Y57" s="17">
        <v>8.1741176470588248E-2</v>
      </c>
      <c r="Z57" s="18">
        <v>13.658823529411766</v>
      </c>
      <c r="AA57" s="18">
        <v>49.870588235294122</v>
      </c>
      <c r="AB57" s="17">
        <v>51.035294117647062</v>
      </c>
      <c r="AC57" s="18">
        <v>4.3729411764705883</v>
      </c>
      <c r="AD57" s="17" t="e">
        <v>#VALUE!</v>
      </c>
      <c r="AE57" s="17" t="e">
        <v>#VALUE!</v>
      </c>
      <c r="AF57" s="17">
        <v>1.1541176470588237E-2</v>
      </c>
      <c r="AG57" s="17">
        <v>4.1823529411764704E-2</v>
      </c>
      <c r="AH57" s="17">
        <v>2.1282352941176471E-2</v>
      </c>
      <c r="AI57" s="17">
        <v>1.2705882352941176E-2</v>
      </c>
      <c r="AJ57" s="18" t="e">
        <v>#VALUE!</v>
      </c>
      <c r="AK57" s="17" t="e">
        <v>#VALUE!</v>
      </c>
      <c r="AL57" s="17" t="e">
        <v>#VALUE!</v>
      </c>
      <c r="AM57" s="18">
        <v>2.0752941176470587</v>
      </c>
      <c r="AN57" s="17" t="e">
        <v>#VALUE!</v>
      </c>
      <c r="AO57" s="17">
        <v>7.0835294117647066E-2</v>
      </c>
      <c r="AP57" s="17" t="e">
        <v>#VALUE!</v>
      </c>
      <c r="AQ57" s="17">
        <v>3.91764705882353E-3</v>
      </c>
      <c r="AR57" s="17" t="e">
        <v>#VALUE!</v>
      </c>
      <c r="AS57" s="17" t="e">
        <v>#VALUE!</v>
      </c>
      <c r="AT57" s="17" t="e">
        <v>#VALUE!</v>
      </c>
      <c r="AU57" s="17">
        <v>0.34411764705882358</v>
      </c>
      <c r="AV57" s="17" t="e">
        <v>#VALUE!</v>
      </c>
      <c r="AW57" s="17" t="e">
        <v>#VALUE!</v>
      </c>
      <c r="AX57" s="17" t="e">
        <v>#VALUE!</v>
      </c>
      <c r="AY57" s="17">
        <v>5.3047058823529414E-3</v>
      </c>
      <c r="AZ57" s="17">
        <v>1.3552941176470589E-2</v>
      </c>
      <c r="BA57"/>
      <c r="BB57" s="19">
        <f t="shared" si="5"/>
        <v>964.58823529411757</v>
      </c>
      <c r="BC57" s="19">
        <f t="shared" si="6"/>
        <v>695.64705882352939</v>
      </c>
      <c r="BD57" s="19">
        <f t="shared" si="7"/>
        <v>9.6458823529411764E-2</v>
      </c>
      <c r="BE57" s="19">
        <f t="shared" si="8"/>
        <v>6.9564705882352931E-2</v>
      </c>
      <c r="BF57" s="19">
        <f t="shared" si="9"/>
        <v>1.6677874915938131</v>
      </c>
      <c r="DC57"/>
    </row>
    <row r="58" spans="1:112" s="26" customFormat="1">
      <c r="A58" s="68" t="s">
        <v>5</v>
      </c>
      <c r="B58" s="11" t="s">
        <v>672</v>
      </c>
      <c r="C58" s="68" t="s">
        <v>186</v>
      </c>
      <c r="D58" s="79" t="s">
        <v>191</v>
      </c>
      <c r="E58" s="80" t="s">
        <v>191</v>
      </c>
      <c r="F58" s="81" t="e">
        <v>#VALUE!</v>
      </c>
      <c r="G58" s="81" t="e">
        <v>#VALUE!</v>
      </c>
      <c r="H58" s="82">
        <v>88.305882352941182</v>
      </c>
      <c r="I58" s="82">
        <v>561.17647058823525</v>
      </c>
      <c r="J58" s="82">
        <v>609.88235294117646</v>
      </c>
      <c r="K58" s="81" t="e">
        <v>#VALUE!</v>
      </c>
      <c r="L58" s="81" t="e">
        <v>#VALUE!</v>
      </c>
      <c r="M58" s="81" t="e">
        <v>#VALUE!</v>
      </c>
      <c r="N58" s="82">
        <v>3.6635294117647059</v>
      </c>
      <c r="O58" s="82">
        <v>372.70588235294116</v>
      </c>
      <c r="P58" s="81">
        <v>368.47058823529414</v>
      </c>
      <c r="Q58" s="82">
        <v>386.47058823529409</v>
      </c>
      <c r="R58" s="82" t="e">
        <v>#VALUE!</v>
      </c>
      <c r="S58" s="81" t="e">
        <v>#VALUE!</v>
      </c>
      <c r="T58" s="82">
        <v>146.11764705882354</v>
      </c>
      <c r="U58" s="81">
        <v>720000</v>
      </c>
      <c r="V58" s="82">
        <v>167.29411764705884</v>
      </c>
      <c r="W58" s="82">
        <v>259.41176470588232</v>
      </c>
      <c r="X58" s="81" t="e">
        <v>#VALUE!</v>
      </c>
      <c r="Y58" s="81" t="e">
        <v>#VALUE!</v>
      </c>
      <c r="Z58" s="82">
        <v>8.9152941176470595</v>
      </c>
      <c r="AA58" s="82">
        <v>48.6</v>
      </c>
      <c r="AB58" s="81">
        <v>48.6</v>
      </c>
      <c r="AC58" s="82">
        <v>3.5682352941176467</v>
      </c>
      <c r="AD58" s="81" t="e">
        <v>#VALUE!</v>
      </c>
      <c r="AE58" s="81">
        <v>3.1658823529411767E-2</v>
      </c>
      <c r="AF58" s="81">
        <v>2.1070588235294119E-2</v>
      </c>
      <c r="AG58" s="81" t="e">
        <v>#VALUE!</v>
      </c>
      <c r="AH58" s="81" t="e">
        <v>#VALUE!</v>
      </c>
      <c r="AI58" s="81">
        <v>1.1223529411764707E-2</v>
      </c>
      <c r="AJ58" s="82">
        <v>2.1176470588235297E-2</v>
      </c>
      <c r="AK58" s="81" t="e">
        <v>#VALUE!</v>
      </c>
      <c r="AL58" s="81" t="e">
        <v>#VALUE!</v>
      </c>
      <c r="AM58" s="82">
        <v>1.6094117647058823</v>
      </c>
      <c r="AN58" s="81" t="e">
        <v>#VALUE!</v>
      </c>
      <c r="AO58" s="81" t="e">
        <v>#VALUE!</v>
      </c>
      <c r="AP58" s="81" t="e">
        <v>#VALUE!</v>
      </c>
      <c r="AQ58" s="81">
        <v>8.5341176470588222E-3</v>
      </c>
      <c r="AR58" s="81" t="e">
        <v>#VALUE!</v>
      </c>
      <c r="AS58" s="81" t="e">
        <v>#VALUE!</v>
      </c>
      <c r="AT58" s="81">
        <v>3.4411764705882353E-3</v>
      </c>
      <c r="AU58" s="81">
        <v>0.10312941176470589</v>
      </c>
      <c r="AV58" s="81" t="e">
        <v>#VALUE!</v>
      </c>
      <c r="AW58" s="81">
        <v>1.4929411764705882E-2</v>
      </c>
      <c r="AX58" s="81" t="e">
        <v>#VALUE!</v>
      </c>
      <c r="AY58" s="81">
        <v>6.4270588235294116E-3</v>
      </c>
      <c r="AZ58" s="81">
        <v>2.4988235294117644E-2</v>
      </c>
      <c r="BA58" s="68"/>
      <c r="BB58" s="83">
        <f t="shared" si="5"/>
        <v>759.17647058823525</v>
      </c>
      <c r="BC58" s="83">
        <f t="shared" si="6"/>
        <v>707.29411764705878</v>
      </c>
      <c r="BD58" s="83">
        <f t="shared" si="7"/>
        <v>7.591764705882352E-2</v>
      </c>
      <c r="BE58" s="83">
        <f t="shared" si="8"/>
        <v>7.0729411764705874E-2</v>
      </c>
      <c r="BF58" s="83" t="e">
        <f t="shared" si="9"/>
        <v>#VALUE!</v>
      </c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/>
      <c r="DD58" s="11"/>
      <c r="DE58" s="11"/>
      <c r="DF58" s="11"/>
      <c r="DG58" s="11"/>
      <c r="DH58" s="11"/>
    </row>
    <row r="59" spans="1:112" s="11" customFormat="1">
      <c r="A59" t="s">
        <v>5</v>
      </c>
      <c r="B59" s="11" t="s">
        <v>672</v>
      </c>
      <c r="C59" t="s">
        <v>186</v>
      </c>
      <c r="D59" s="15" t="s">
        <v>192</v>
      </c>
      <c r="E59" s="16" t="s">
        <v>192</v>
      </c>
      <c r="F59" s="17" t="e">
        <v>#VALUE!</v>
      </c>
      <c r="G59" s="17" t="e">
        <v>#VALUE!</v>
      </c>
      <c r="H59" s="18">
        <v>61.094117647058823</v>
      </c>
      <c r="I59" s="18">
        <v>526.23529411764707</v>
      </c>
      <c r="J59" s="18">
        <v>458.47058823529414</v>
      </c>
      <c r="K59" s="17" t="e">
        <v>#VALUE!</v>
      </c>
      <c r="L59" s="17" t="e">
        <v>#VALUE!</v>
      </c>
      <c r="M59" s="17" t="e">
        <v>#VALUE!</v>
      </c>
      <c r="N59" s="18">
        <v>3.9494117647058826</v>
      </c>
      <c r="O59" s="18">
        <v>362.11764705882354</v>
      </c>
      <c r="P59" s="17">
        <v>361.05882352941177</v>
      </c>
      <c r="Q59" s="18">
        <v>387.52941176470591</v>
      </c>
      <c r="R59" s="18" t="e">
        <v>#VALUE!</v>
      </c>
      <c r="S59" s="17" t="e">
        <v>#VALUE!</v>
      </c>
      <c r="T59" s="18">
        <v>149.29411764705881</v>
      </c>
      <c r="U59" s="17">
        <v>720000</v>
      </c>
      <c r="V59" s="18">
        <v>159.88235294117646</v>
      </c>
      <c r="W59" s="18">
        <v>262.58823529411768</v>
      </c>
      <c r="X59" s="17" t="e">
        <v>#VALUE!</v>
      </c>
      <c r="Y59" s="17" t="e">
        <v>#VALUE!</v>
      </c>
      <c r="Z59" s="18">
        <v>14.399999999999999</v>
      </c>
      <c r="AA59" s="18">
        <v>48.6</v>
      </c>
      <c r="AB59" s="17">
        <v>49.023529411764706</v>
      </c>
      <c r="AC59" s="18">
        <v>3.4200000000000004</v>
      </c>
      <c r="AD59" s="17" t="e">
        <v>#VALUE!</v>
      </c>
      <c r="AE59" s="17">
        <v>1.747058823529412E-2</v>
      </c>
      <c r="AF59" s="17">
        <v>3.282352941176471E-2</v>
      </c>
      <c r="AG59" s="17" t="e">
        <v>#VALUE!</v>
      </c>
      <c r="AH59" s="17" t="e">
        <v>#VALUE!</v>
      </c>
      <c r="AI59" s="17">
        <v>1.567058823529412E-2</v>
      </c>
      <c r="AJ59" s="18" t="e">
        <v>#VALUE!</v>
      </c>
      <c r="AK59" s="17" t="e">
        <v>#VALUE!</v>
      </c>
      <c r="AL59" s="17" t="e">
        <v>#VALUE!</v>
      </c>
      <c r="AM59" s="18">
        <v>2.0223529411764707</v>
      </c>
      <c r="AN59" s="17">
        <v>6.3105882352941178E-2</v>
      </c>
      <c r="AO59" s="17">
        <v>0.3991764705882353</v>
      </c>
      <c r="AP59" s="17">
        <v>3.9388235294117646E-3</v>
      </c>
      <c r="AQ59" s="17" t="e">
        <v>#VALUE!</v>
      </c>
      <c r="AR59" s="17" t="e">
        <v>#VALUE!</v>
      </c>
      <c r="AS59" s="17" t="e">
        <v>#VALUE!</v>
      </c>
      <c r="AT59" s="17">
        <v>5.4952941176470583E-3</v>
      </c>
      <c r="AU59" s="17" t="e">
        <v>#VALUE!</v>
      </c>
      <c r="AV59" s="17" t="e">
        <v>#VALUE!</v>
      </c>
      <c r="AW59" s="17">
        <v>3.4941176470588239E-2</v>
      </c>
      <c r="AX59" s="17" t="e">
        <v>#VALUE!</v>
      </c>
      <c r="AY59" s="17">
        <v>9.1164705882352936E-3</v>
      </c>
      <c r="AZ59" s="17">
        <v>5.2729411764705879E-2</v>
      </c>
      <c r="BA59"/>
      <c r="BB59" s="19">
        <f t="shared" si="5"/>
        <v>749.64705882352951</v>
      </c>
      <c r="BC59" s="19">
        <f t="shared" si="6"/>
        <v>675.52941176470586</v>
      </c>
      <c r="BD59" s="19">
        <f t="shared" si="7"/>
        <v>7.4964705882352947E-2</v>
      </c>
      <c r="BE59" s="19">
        <f t="shared" si="8"/>
        <v>6.7552941176470593E-2</v>
      </c>
      <c r="BF59" s="19" t="e">
        <f t="shared" si="9"/>
        <v>#VALUE!</v>
      </c>
      <c r="DC59"/>
    </row>
    <row r="60" spans="1:112" s="11" customFormat="1">
      <c r="A60" t="s">
        <v>5</v>
      </c>
      <c r="B60" s="11" t="s">
        <v>672</v>
      </c>
      <c r="C60" t="s">
        <v>186</v>
      </c>
      <c r="D60" s="15" t="s">
        <v>193</v>
      </c>
      <c r="E60" s="16" t="s">
        <v>193</v>
      </c>
      <c r="F60" s="17" t="e">
        <v>#VALUE!</v>
      </c>
      <c r="G60" s="17" t="e">
        <v>#VALUE!</v>
      </c>
      <c r="H60" s="18">
        <v>89.258823529411757</v>
      </c>
      <c r="I60" s="18">
        <v>583.41176470588232</v>
      </c>
      <c r="J60" s="18">
        <v>1472.8235294117646</v>
      </c>
      <c r="K60" s="17" t="e">
        <v>#VALUE!</v>
      </c>
      <c r="L60" s="17">
        <v>40.235294117647058</v>
      </c>
      <c r="M60" s="17" t="e">
        <v>#VALUE!</v>
      </c>
      <c r="N60" s="18">
        <v>3.7588235294117642</v>
      </c>
      <c r="O60" s="18">
        <v>435.1764705882353</v>
      </c>
      <c r="P60" s="17">
        <v>417.1764705882353</v>
      </c>
      <c r="Q60" s="18">
        <v>361.05882352941177</v>
      </c>
      <c r="R60" s="18">
        <v>4.0235294117647058</v>
      </c>
      <c r="S60" s="17">
        <v>3.2611764705882353</v>
      </c>
      <c r="T60" s="18">
        <v>156.70588235294119</v>
      </c>
      <c r="U60" s="17">
        <v>720000</v>
      </c>
      <c r="V60" s="18">
        <v>151.41176470588235</v>
      </c>
      <c r="W60" s="18">
        <v>255.17647058823528</v>
      </c>
      <c r="X60" s="17" t="e">
        <v>#VALUE!</v>
      </c>
      <c r="Y60" s="17">
        <v>8.1317647058823522E-2</v>
      </c>
      <c r="Z60" s="18">
        <v>11.329411764705881</v>
      </c>
      <c r="AA60" s="18">
        <v>48.07058823529411</v>
      </c>
      <c r="AB60" s="17">
        <v>49.870588235294122</v>
      </c>
      <c r="AC60" s="18">
        <v>3.6952941176470593</v>
      </c>
      <c r="AD60" s="17" t="e">
        <v>#VALUE!</v>
      </c>
      <c r="AE60" s="17">
        <v>0.36423529411764705</v>
      </c>
      <c r="AF60" s="17">
        <v>0.12070588235294118</v>
      </c>
      <c r="AG60" s="17" t="e">
        <v>#VALUE!</v>
      </c>
      <c r="AH60" s="17" t="e">
        <v>#VALUE!</v>
      </c>
      <c r="AI60" s="17">
        <v>0.11329411764705882</v>
      </c>
      <c r="AJ60" s="18" t="e">
        <v>#VALUE!</v>
      </c>
      <c r="AK60" s="17" t="e">
        <v>#VALUE!</v>
      </c>
      <c r="AL60" s="17" t="e">
        <v>#VALUE!</v>
      </c>
      <c r="AM60" s="18">
        <v>1.7470588235294116</v>
      </c>
      <c r="AN60" s="17">
        <v>0.10694117647058825</v>
      </c>
      <c r="AO60" s="17">
        <v>0.62788235294117645</v>
      </c>
      <c r="AP60" s="17" t="e">
        <v>#VALUE!</v>
      </c>
      <c r="AQ60" s="17">
        <v>1.3658823529411765E-2</v>
      </c>
      <c r="AR60" s="17" t="e">
        <v>#VALUE!</v>
      </c>
      <c r="AS60" s="17" t="e">
        <v>#VALUE!</v>
      </c>
      <c r="AT60" s="17">
        <v>2.0329411764705881E-2</v>
      </c>
      <c r="AU60" s="17">
        <v>4.0129411764705886E-2</v>
      </c>
      <c r="AV60" s="17" t="e">
        <v>#VALUE!</v>
      </c>
      <c r="AW60" s="17" t="e">
        <v>#VALUE!</v>
      </c>
      <c r="AX60" s="17">
        <v>1.8211764705882354E-2</v>
      </c>
      <c r="AY60" s="17" t="e">
        <v>#VALUE!</v>
      </c>
      <c r="AZ60" s="17">
        <v>2.0329411764705881E-2</v>
      </c>
      <c r="BA60"/>
      <c r="BB60" s="19">
        <f t="shared" si="5"/>
        <v>796.23529411764707</v>
      </c>
      <c r="BC60" s="19">
        <f t="shared" si="6"/>
        <v>740.11764705882354</v>
      </c>
      <c r="BD60" s="19">
        <f t="shared" si="7"/>
        <v>7.9623529411764704E-2</v>
      </c>
      <c r="BE60" s="19">
        <f t="shared" si="8"/>
        <v>7.4011764705882346E-2</v>
      </c>
      <c r="BF60" s="19">
        <f t="shared" si="9"/>
        <v>1.595181360868414</v>
      </c>
      <c r="DC60"/>
    </row>
    <row r="61" spans="1:112" s="11" customFormat="1">
      <c r="A61" t="s">
        <v>5</v>
      </c>
      <c r="B61" s="11" t="s">
        <v>672</v>
      </c>
      <c r="C61" t="s">
        <v>186</v>
      </c>
      <c r="D61" s="15" t="s">
        <v>194</v>
      </c>
      <c r="E61" s="16" t="s">
        <v>194</v>
      </c>
      <c r="F61" s="17" t="e">
        <v>#VALUE!</v>
      </c>
      <c r="G61" s="17" t="e">
        <v>#VALUE!</v>
      </c>
      <c r="H61" s="18">
        <v>64.694117647058818</v>
      </c>
      <c r="I61" s="18">
        <v>356.8235294117647</v>
      </c>
      <c r="J61" s="18">
        <v>519.88235294117646</v>
      </c>
      <c r="K61" s="17">
        <v>23.611764705882354</v>
      </c>
      <c r="L61" s="17" t="e">
        <v>#VALUE!</v>
      </c>
      <c r="M61" s="17" t="e">
        <v>#VALUE!</v>
      </c>
      <c r="N61" s="18">
        <v>3.091764705882353</v>
      </c>
      <c r="O61" s="18">
        <v>406.58823529411762</v>
      </c>
      <c r="P61" s="17">
        <v>416.11764705882354</v>
      </c>
      <c r="Q61" s="18">
        <v>380.11764705882354</v>
      </c>
      <c r="R61" s="18" t="e">
        <v>#VALUE!</v>
      </c>
      <c r="S61" s="17" t="e">
        <v>#VALUE!</v>
      </c>
      <c r="T61" s="18">
        <v>115.41176470588235</v>
      </c>
      <c r="U61" s="17">
        <v>720000</v>
      </c>
      <c r="V61" s="18">
        <v>135.52941176470588</v>
      </c>
      <c r="W61" s="18">
        <v>266.8235294117647</v>
      </c>
      <c r="X61" s="17" t="e">
        <v>#VALUE!</v>
      </c>
      <c r="Y61" s="17" t="e">
        <v>#VALUE!</v>
      </c>
      <c r="Z61" s="18">
        <v>8.0152941176470591</v>
      </c>
      <c r="AA61" s="18">
        <v>48.176470588235297</v>
      </c>
      <c r="AB61" s="17">
        <v>48.176470588235297</v>
      </c>
      <c r="AC61" s="18">
        <v>3.4941176470588231</v>
      </c>
      <c r="AD61" s="17">
        <v>0.20752941176470591</v>
      </c>
      <c r="AE61" s="17">
        <v>5.1776470588235299E-3</v>
      </c>
      <c r="AF61" s="17">
        <v>6.0352941176470588E-3</v>
      </c>
      <c r="AG61" s="17" t="e">
        <v>#VALUE!</v>
      </c>
      <c r="AH61" s="17" t="e">
        <v>#VALUE!</v>
      </c>
      <c r="AI61" s="17" t="e">
        <v>#VALUE!</v>
      </c>
      <c r="AJ61" s="18" t="e">
        <v>#VALUE!</v>
      </c>
      <c r="AK61" s="17" t="e">
        <v>#VALUE!</v>
      </c>
      <c r="AL61" s="17" t="e">
        <v>#VALUE!</v>
      </c>
      <c r="AM61" s="18">
        <v>1.4717647058823526</v>
      </c>
      <c r="AN61" s="17" t="e">
        <v>#VALUE!</v>
      </c>
      <c r="AO61" s="17" t="e">
        <v>#VALUE!</v>
      </c>
      <c r="AP61" s="17" t="e">
        <v>#VALUE!</v>
      </c>
      <c r="AQ61" s="17">
        <v>6.4058823529411762E-3</v>
      </c>
      <c r="AR61" s="17" t="e">
        <v>#VALUE!</v>
      </c>
      <c r="AS61" s="17" t="e">
        <v>#VALUE!</v>
      </c>
      <c r="AT61" s="17" t="e">
        <v>#VALUE!</v>
      </c>
      <c r="AU61" s="17" t="e">
        <v>#VALUE!</v>
      </c>
      <c r="AV61" s="17">
        <v>7.6976470588235304E-3</v>
      </c>
      <c r="AW61" s="17">
        <v>1.524705882352941E-2</v>
      </c>
      <c r="AX61" s="17" t="e">
        <v>#VALUE!</v>
      </c>
      <c r="AY61" s="17" t="e">
        <v>#VALUE!</v>
      </c>
      <c r="AZ61" s="17" t="e">
        <v>#VALUE!</v>
      </c>
      <c r="BA61"/>
      <c r="BB61" s="19">
        <f t="shared" si="5"/>
        <v>786.70588235294122</v>
      </c>
      <c r="BC61" s="19">
        <f t="shared" si="6"/>
        <v>472.23529411764707</v>
      </c>
      <c r="BD61" s="19">
        <f t="shared" si="7"/>
        <v>7.8670588235294117E-2</v>
      </c>
      <c r="BE61" s="19">
        <f t="shared" si="8"/>
        <v>4.7223529411764706E-2</v>
      </c>
      <c r="BF61" s="19" t="e">
        <f t="shared" si="9"/>
        <v>#VALUE!</v>
      </c>
      <c r="DC61"/>
    </row>
    <row r="62" spans="1:112" s="11" customFormat="1">
      <c r="A62" t="s">
        <v>5</v>
      </c>
      <c r="B62" s="11" t="s">
        <v>672</v>
      </c>
      <c r="C62" t="s">
        <v>186</v>
      </c>
      <c r="D62" s="15" t="s">
        <v>195</v>
      </c>
      <c r="E62" s="16" t="s">
        <v>195</v>
      </c>
      <c r="F62" s="17" t="e">
        <v>#VALUE!</v>
      </c>
      <c r="G62" s="17" t="e">
        <v>#VALUE!</v>
      </c>
      <c r="H62" s="18">
        <v>58.129411764705885</v>
      </c>
      <c r="I62" s="18">
        <v>387.52941176470591</v>
      </c>
      <c r="J62" s="18">
        <v>430.94117647058823</v>
      </c>
      <c r="K62" s="17" t="e">
        <v>#VALUE!</v>
      </c>
      <c r="L62" s="17" t="e">
        <v>#VALUE!</v>
      </c>
      <c r="M62" s="17" t="e">
        <v>#VALUE!</v>
      </c>
      <c r="N62" s="18">
        <v>3.2611764705882353</v>
      </c>
      <c r="O62" s="18">
        <v>535.76470588235293</v>
      </c>
      <c r="P62" s="17">
        <v>535.76470588235293</v>
      </c>
      <c r="Q62" s="18">
        <v>386.47058823529409</v>
      </c>
      <c r="R62" s="18" t="e">
        <v>#VALUE!</v>
      </c>
      <c r="S62" s="17" t="e">
        <v>#VALUE!</v>
      </c>
      <c r="T62" s="18">
        <v>124.94117647058825</v>
      </c>
      <c r="U62" s="17">
        <v>720000</v>
      </c>
      <c r="V62" s="18">
        <v>134.47058823529412</v>
      </c>
      <c r="W62" s="18">
        <v>257.29411764705884</v>
      </c>
      <c r="X62" s="17" t="e">
        <v>#VALUE!</v>
      </c>
      <c r="Y62" s="17" t="e">
        <v>#VALUE!</v>
      </c>
      <c r="Z62" s="18">
        <v>9.7517647058823549</v>
      </c>
      <c r="AA62" s="18">
        <v>46.27058823529412</v>
      </c>
      <c r="AB62" s="17">
        <v>47.435294117647054</v>
      </c>
      <c r="AC62" s="18">
        <v>3.6423529411764703</v>
      </c>
      <c r="AD62" s="17" t="e">
        <v>#VALUE!</v>
      </c>
      <c r="AE62" s="17">
        <v>6.1094117647058823E-3</v>
      </c>
      <c r="AF62" s="17">
        <v>1.0016470588235293E-2</v>
      </c>
      <c r="AG62" s="17" t="e">
        <v>#VALUE!</v>
      </c>
      <c r="AH62" s="17">
        <v>5.0294117647058822E-2</v>
      </c>
      <c r="AI62" s="17" t="e">
        <v>#VALUE!</v>
      </c>
      <c r="AJ62" s="18" t="e">
        <v>#VALUE!</v>
      </c>
      <c r="AK62" s="17" t="e">
        <v>#VALUE!</v>
      </c>
      <c r="AL62" s="17">
        <v>1.7788235294117646E-2</v>
      </c>
      <c r="AM62" s="18">
        <v>2.0752941176470587</v>
      </c>
      <c r="AN62" s="17" t="e">
        <v>#VALUE!</v>
      </c>
      <c r="AO62" s="17" t="e">
        <v>#VALUE!</v>
      </c>
      <c r="AP62" s="17" t="e">
        <v>#VALUE!</v>
      </c>
      <c r="AQ62" s="17" t="e">
        <v>#VALUE!</v>
      </c>
      <c r="AR62" s="17" t="e">
        <v>#VALUE!</v>
      </c>
      <c r="AS62" s="17" t="e">
        <v>#VALUE!</v>
      </c>
      <c r="AT62" s="17" t="e">
        <v>#VALUE!</v>
      </c>
      <c r="AU62" s="17" t="e">
        <v>#VALUE!</v>
      </c>
      <c r="AV62" s="17" t="e">
        <v>#VALUE!</v>
      </c>
      <c r="AW62" s="17" t="e">
        <v>#VALUE!</v>
      </c>
      <c r="AX62" s="17" t="e">
        <v>#VALUE!</v>
      </c>
      <c r="AY62" s="17" t="e">
        <v>#VALUE!</v>
      </c>
      <c r="AZ62" s="17">
        <v>2.3294117647058823E-2</v>
      </c>
      <c r="BA62"/>
      <c r="BB62" s="19">
        <f t="shared" si="5"/>
        <v>922.23529411764707</v>
      </c>
      <c r="BC62" s="19">
        <f t="shared" si="6"/>
        <v>512.47058823529414</v>
      </c>
      <c r="BD62" s="19">
        <f t="shared" si="7"/>
        <v>9.2223529411764704E-2</v>
      </c>
      <c r="BE62" s="19">
        <f t="shared" si="8"/>
        <v>5.1247058823529416E-2</v>
      </c>
      <c r="BF62" s="19" t="e">
        <f t="shared" si="9"/>
        <v>#VALUE!</v>
      </c>
      <c r="DC62"/>
    </row>
    <row r="63" spans="1:112" s="11" customFormat="1">
      <c r="A63" t="s">
        <v>5</v>
      </c>
      <c r="B63" s="11" t="s">
        <v>672</v>
      </c>
      <c r="C63" t="s">
        <v>186</v>
      </c>
      <c r="D63" s="15" t="s">
        <v>196</v>
      </c>
      <c r="E63" s="16" t="s">
        <v>196</v>
      </c>
      <c r="F63" s="17" t="e">
        <v>#VALUE!</v>
      </c>
      <c r="G63" s="17" t="e">
        <v>#VALUE!</v>
      </c>
      <c r="H63" s="18">
        <v>63.635294117647057</v>
      </c>
      <c r="I63" s="18">
        <v>367.41176470588238</v>
      </c>
      <c r="J63" s="18">
        <v>514.58823529411768</v>
      </c>
      <c r="K63" s="17" t="e">
        <v>#VALUE!</v>
      </c>
      <c r="L63" s="17" t="e">
        <v>#VALUE!</v>
      </c>
      <c r="M63" s="17">
        <v>220.23529411764704</v>
      </c>
      <c r="N63" s="18">
        <v>3.2188235294117646</v>
      </c>
      <c r="O63" s="18">
        <v>351.52941176470591</v>
      </c>
      <c r="P63" s="17">
        <v>362.11764705882354</v>
      </c>
      <c r="Q63" s="18">
        <v>389.64705882352939</v>
      </c>
      <c r="R63" s="18" t="e">
        <v>#VALUE!</v>
      </c>
      <c r="S63" s="17">
        <v>0.93282352941176472</v>
      </c>
      <c r="T63" s="18">
        <v>142.94117647058823</v>
      </c>
      <c r="U63" s="17">
        <v>720000</v>
      </c>
      <c r="V63" s="18">
        <v>136.58823529411765</v>
      </c>
      <c r="W63" s="18">
        <v>270</v>
      </c>
      <c r="X63" s="17" t="e">
        <v>#VALUE!</v>
      </c>
      <c r="Y63" s="17" t="e">
        <v>#VALUE!</v>
      </c>
      <c r="Z63" s="18">
        <v>9.9952941176470578</v>
      </c>
      <c r="AA63" s="18">
        <v>49.44705882352941</v>
      </c>
      <c r="AB63" s="17">
        <v>49.552941176470583</v>
      </c>
      <c r="AC63" s="18">
        <v>3.3988235294117648</v>
      </c>
      <c r="AD63" s="17" t="e">
        <v>#VALUE!</v>
      </c>
      <c r="AE63" s="17">
        <v>0.8407058823529413</v>
      </c>
      <c r="AF63" s="17">
        <v>0.13341176470588237</v>
      </c>
      <c r="AG63" s="17" t="e">
        <v>#VALUE!</v>
      </c>
      <c r="AH63" s="17" t="e">
        <v>#VALUE!</v>
      </c>
      <c r="AI63" s="17" t="e">
        <v>#VALUE!</v>
      </c>
      <c r="AJ63" s="18" t="e">
        <v>#VALUE!</v>
      </c>
      <c r="AK63" s="17" t="e">
        <v>#VALUE!</v>
      </c>
      <c r="AL63" s="17" t="e">
        <v>#VALUE!</v>
      </c>
      <c r="AM63" s="18">
        <v>1.5141176470588236</v>
      </c>
      <c r="AN63" s="17" t="e">
        <v>#VALUE!</v>
      </c>
      <c r="AO63" s="17">
        <v>1.6835294117647059</v>
      </c>
      <c r="AP63" s="17">
        <v>2.3400000000000001E-2</v>
      </c>
      <c r="AQ63" s="17">
        <v>3.3141176470588236E-2</v>
      </c>
      <c r="AR63" s="17" t="e">
        <v>#VALUE!</v>
      </c>
      <c r="AS63" s="17" t="e">
        <v>#VALUE!</v>
      </c>
      <c r="AT63" s="17" t="e">
        <v>#VALUE!</v>
      </c>
      <c r="AU63" s="17">
        <v>7.2423529411764706E-2</v>
      </c>
      <c r="AV63" s="17" t="e">
        <v>#VALUE!</v>
      </c>
      <c r="AW63" s="17">
        <v>3.1976470588235294E-2</v>
      </c>
      <c r="AX63" s="17" t="e">
        <v>#VALUE!</v>
      </c>
      <c r="AY63" s="17" t="e">
        <v>#VALUE!</v>
      </c>
      <c r="AZ63" s="17">
        <v>2.6152941176470587E-2</v>
      </c>
      <c r="BA63"/>
      <c r="BB63" s="19">
        <f t="shared" si="5"/>
        <v>741.17647058823536</v>
      </c>
      <c r="BC63" s="19">
        <f t="shared" si="6"/>
        <v>510.35294117647061</v>
      </c>
      <c r="BD63" s="19">
        <f t="shared" si="7"/>
        <v>7.4117647058823538E-2</v>
      </c>
      <c r="BE63" s="19">
        <f t="shared" si="8"/>
        <v>5.1035294117647061E-2</v>
      </c>
      <c r="BF63" s="19">
        <f t="shared" si="9"/>
        <v>1.8766420618040787</v>
      </c>
      <c r="DC63"/>
    </row>
    <row r="64" spans="1:112" s="11" customFormat="1">
      <c r="A64" t="s">
        <v>15</v>
      </c>
      <c r="B64" s="11" t="s">
        <v>667</v>
      </c>
      <c r="C64" t="s">
        <v>220</v>
      </c>
      <c r="D64" s="15" t="s">
        <v>221</v>
      </c>
      <c r="E64" s="16" t="s">
        <v>221</v>
      </c>
      <c r="F64" s="27" t="e">
        <v>#VALUE!</v>
      </c>
      <c r="G64" s="27" t="e">
        <v>#VALUE!</v>
      </c>
      <c r="H64" s="28">
        <v>20.329411764705881</v>
      </c>
      <c r="I64" s="28">
        <v>43.199999999999996</v>
      </c>
      <c r="J64" s="28">
        <v>403.41176470588232</v>
      </c>
      <c r="K64" s="27" t="e">
        <v>#VALUE!</v>
      </c>
      <c r="L64" s="27" t="e">
        <v>#VALUE!</v>
      </c>
      <c r="M64" s="27" t="e">
        <v>#VALUE!</v>
      </c>
      <c r="N64" s="28" t="e">
        <v>#VALUE!</v>
      </c>
      <c r="O64" s="28">
        <v>589.76470588235293</v>
      </c>
      <c r="P64" s="27">
        <v>571.76470588235293</v>
      </c>
      <c r="Q64" s="28">
        <v>60.458823529411767</v>
      </c>
      <c r="R64" s="28">
        <v>19.482352941176469</v>
      </c>
      <c r="S64" s="27">
        <v>19.694117647058825</v>
      </c>
      <c r="T64" s="28">
        <v>50.505882352941178</v>
      </c>
      <c r="U64" s="27">
        <v>720000</v>
      </c>
      <c r="V64" s="28">
        <v>61.411764705882355</v>
      </c>
      <c r="W64" s="28">
        <v>170.47058823529412</v>
      </c>
      <c r="X64" s="27" t="e">
        <v>#VALUE!</v>
      </c>
      <c r="Y64" s="27" t="e">
        <v>#VALUE!</v>
      </c>
      <c r="Z64" s="28">
        <v>0.9052941176470588</v>
      </c>
      <c r="AA64" s="28">
        <v>9.0741176470588236</v>
      </c>
      <c r="AB64" s="27">
        <v>9.2011764705882353</v>
      </c>
      <c r="AC64" s="28">
        <v>1.2917647058823529</v>
      </c>
      <c r="AD64" s="27" t="e">
        <v>#VALUE!</v>
      </c>
      <c r="AE64" s="27">
        <v>5.6858823529411767E-2</v>
      </c>
      <c r="AF64" s="27">
        <v>3.928235294117647E-2</v>
      </c>
      <c r="AG64" s="27">
        <v>4.7329411764705884E-2</v>
      </c>
      <c r="AH64" s="27">
        <v>5.7811764705882354E-2</v>
      </c>
      <c r="AI64" s="27" t="e">
        <v>#VALUE!</v>
      </c>
      <c r="AJ64" s="28">
        <v>4.7117647058823535E-2</v>
      </c>
      <c r="AK64" s="27" t="e">
        <v>#VALUE!</v>
      </c>
      <c r="AL64" s="27">
        <v>1.7788235294117646E-2</v>
      </c>
      <c r="AM64" s="28">
        <v>1.3341176470588234</v>
      </c>
      <c r="AN64" s="27" t="e">
        <v>#VALUE!</v>
      </c>
      <c r="AO64" s="27">
        <v>3.8223529411764705E-2</v>
      </c>
      <c r="AP64" s="27">
        <v>3.4094117647058823E-2</v>
      </c>
      <c r="AQ64" s="27">
        <v>3.4623529411764706E-2</v>
      </c>
      <c r="AR64" s="27" t="e">
        <v>#VALUE!</v>
      </c>
      <c r="AS64" s="27" t="e">
        <v>#VALUE!</v>
      </c>
      <c r="AT64" s="27">
        <v>1.6305882352941174E-3</v>
      </c>
      <c r="AU64" s="27">
        <v>4.2458823529411764E-2</v>
      </c>
      <c r="AV64" s="27" t="e">
        <v>#VALUE!</v>
      </c>
      <c r="AW64" s="27">
        <v>2.7635294117647063E-2</v>
      </c>
      <c r="AX64" s="27" t="e">
        <v>#VALUE!</v>
      </c>
      <c r="AY64" s="27">
        <v>1.6623529411764704E-2</v>
      </c>
      <c r="AZ64" s="27">
        <v>3.9070588235294121E-2</v>
      </c>
      <c r="BA64"/>
      <c r="BB64" s="19">
        <f t="shared" si="5"/>
        <v>650.22352941176473</v>
      </c>
      <c r="BC64" s="19">
        <f t="shared" si="6"/>
        <v>93.705882352941174</v>
      </c>
      <c r="BD64" s="19">
        <f t="shared" si="7"/>
        <v>6.5022352941176476E-2</v>
      </c>
      <c r="BE64" s="19">
        <f t="shared" si="8"/>
        <v>9.3705882352941167E-3</v>
      </c>
      <c r="BF64" s="19">
        <f t="shared" si="9"/>
        <v>2.4283559577677223</v>
      </c>
      <c r="DC64"/>
    </row>
    <row r="65" spans="1:112" s="11" customFormat="1">
      <c r="A65" t="s">
        <v>15</v>
      </c>
      <c r="B65" s="11" t="s">
        <v>667</v>
      </c>
      <c r="C65" t="s">
        <v>220</v>
      </c>
      <c r="D65" s="15" t="s">
        <v>222</v>
      </c>
      <c r="E65" s="16" t="s">
        <v>222</v>
      </c>
      <c r="F65" s="27" t="e">
        <v>#VALUE!</v>
      </c>
      <c r="G65" s="27" t="e">
        <v>#VALUE!</v>
      </c>
      <c r="H65" s="28">
        <v>18</v>
      </c>
      <c r="I65" s="28">
        <v>43.72941176470588</v>
      </c>
      <c r="J65" s="28">
        <v>357.88235294117646</v>
      </c>
      <c r="K65" s="27" t="e">
        <v>#VALUE!</v>
      </c>
      <c r="L65" s="27" t="e">
        <v>#VALUE!</v>
      </c>
      <c r="M65" s="27" t="e">
        <v>#VALUE!</v>
      </c>
      <c r="N65" s="28" t="e">
        <v>#VALUE!</v>
      </c>
      <c r="O65" s="28">
        <v>500.8235294117647</v>
      </c>
      <c r="P65" s="27">
        <v>497.64705882352945</v>
      </c>
      <c r="Q65" s="28">
        <v>52.835294117647059</v>
      </c>
      <c r="R65" s="28">
        <v>18.847058823529412</v>
      </c>
      <c r="S65" s="27">
        <v>18.317647058823532</v>
      </c>
      <c r="T65" s="28">
        <v>47.117647058823529</v>
      </c>
      <c r="U65" s="27">
        <v>720000</v>
      </c>
      <c r="V65" s="28">
        <v>59.188235294117646</v>
      </c>
      <c r="W65" s="28">
        <v>175.76470588235296</v>
      </c>
      <c r="X65" s="27" t="e">
        <v>#VALUE!</v>
      </c>
      <c r="Y65" s="27" t="e">
        <v>#VALUE!</v>
      </c>
      <c r="Z65" s="28">
        <v>1.0588235294117647</v>
      </c>
      <c r="AA65" s="28">
        <v>9.1588235294117659</v>
      </c>
      <c r="AB65" s="27">
        <v>9.3494117647058825</v>
      </c>
      <c r="AC65" s="28">
        <v>1.5141176470588236</v>
      </c>
      <c r="AD65" s="27" t="e">
        <v>#VALUE!</v>
      </c>
      <c r="AE65" s="27">
        <v>3.0388235294117646E-2</v>
      </c>
      <c r="AF65" s="27">
        <v>9.762352941176472E-3</v>
      </c>
      <c r="AG65" s="27" t="e">
        <v>#VALUE!</v>
      </c>
      <c r="AH65" s="27" t="e">
        <v>#VALUE!</v>
      </c>
      <c r="AI65" s="27" t="e">
        <v>#VALUE!</v>
      </c>
      <c r="AJ65" s="28" t="e">
        <v>#VALUE!</v>
      </c>
      <c r="AK65" s="27" t="e">
        <v>#VALUE!</v>
      </c>
      <c r="AL65" s="27">
        <v>1.6623529411764704E-2</v>
      </c>
      <c r="AM65" s="28">
        <v>1.0503529411764707</v>
      </c>
      <c r="AN65" s="27" t="e">
        <v>#VALUE!</v>
      </c>
      <c r="AO65" s="27">
        <v>5.9505882352941172E-2</v>
      </c>
      <c r="AP65" s="27">
        <v>1.26E-2</v>
      </c>
      <c r="AQ65" s="27">
        <v>2.4141176470588235E-2</v>
      </c>
      <c r="AR65" s="27" t="e">
        <v>#VALUE!</v>
      </c>
      <c r="AS65" s="27" t="e">
        <v>#VALUE!</v>
      </c>
      <c r="AT65" s="27" t="e">
        <v>#VALUE!</v>
      </c>
      <c r="AU65" s="27" t="e">
        <v>#VALUE!</v>
      </c>
      <c r="AV65" s="27" t="e">
        <v>#VALUE!</v>
      </c>
      <c r="AW65" s="27" t="e">
        <v>#VALUE!</v>
      </c>
      <c r="AX65" s="27">
        <v>1.1858823529411764E-2</v>
      </c>
      <c r="AY65" s="27" t="e">
        <v>#VALUE!</v>
      </c>
      <c r="AZ65" s="27">
        <v>4.8917647058823524E-2</v>
      </c>
      <c r="BA65"/>
      <c r="BB65" s="19">
        <f t="shared" si="5"/>
        <v>553.65882352941173</v>
      </c>
      <c r="BC65" s="19">
        <f t="shared" si="6"/>
        <v>90.847058823529409</v>
      </c>
      <c r="BD65" s="19">
        <f t="shared" si="7"/>
        <v>5.5365882352941174E-2</v>
      </c>
      <c r="BE65" s="19">
        <f t="shared" si="8"/>
        <v>9.0847058823529409E-3</v>
      </c>
      <c r="BF65" s="19">
        <f t="shared" si="9"/>
        <v>2.6860841423948223</v>
      </c>
      <c r="DC65"/>
    </row>
    <row r="66" spans="1:112" s="11" customFormat="1">
      <c r="A66" t="s">
        <v>15</v>
      </c>
      <c r="B66" s="11" t="s">
        <v>667</v>
      </c>
      <c r="C66" t="s">
        <v>220</v>
      </c>
      <c r="D66" s="15" t="s">
        <v>223</v>
      </c>
      <c r="E66" s="16" t="s">
        <v>223</v>
      </c>
      <c r="F66" s="27" t="e">
        <v>#VALUE!</v>
      </c>
      <c r="G66" s="27">
        <v>12.917647058823528</v>
      </c>
      <c r="H66" s="28">
        <v>147.1764705882353</v>
      </c>
      <c r="I66" s="28">
        <v>196.94117647058823</v>
      </c>
      <c r="J66" s="28">
        <v>684</v>
      </c>
      <c r="K66" s="27" t="e">
        <v>#VALUE!</v>
      </c>
      <c r="L66" s="27" t="e">
        <v>#VALUE!</v>
      </c>
      <c r="M66" s="27" t="e">
        <v>#VALUE!</v>
      </c>
      <c r="N66" s="28" t="e">
        <v>#VALUE!</v>
      </c>
      <c r="O66" s="28">
        <v>580.23529411764707</v>
      </c>
      <c r="P66" s="27">
        <v>579.17647058823536</v>
      </c>
      <c r="Q66" s="28">
        <v>54.952941176470588</v>
      </c>
      <c r="R66" s="28">
        <v>20.541176470588233</v>
      </c>
      <c r="S66" s="27">
        <v>19.588235294117649</v>
      </c>
      <c r="T66" s="28">
        <v>52.305882352941175</v>
      </c>
      <c r="U66" s="27">
        <v>720000</v>
      </c>
      <c r="V66" s="28">
        <v>66.705882352941174</v>
      </c>
      <c r="W66" s="28">
        <v>176.82352941176472</v>
      </c>
      <c r="X66" s="27" t="e">
        <v>#VALUE!</v>
      </c>
      <c r="Y66" s="27">
        <v>0.126</v>
      </c>
      <c r="Z66" s="28">
        <v>1.3764705882352943</v>
      </c>
      <c r="AA66" s="28">
        <v>9.116470588235293</v>
      </c>
      <c r="AB66" s="27">
        <v>9.4976470588235298</v>
      </c>
      <c r="AC66" s="28">
        <v>1.4823529411764704</v>
      </c>
      <c r="AD66" s="27" t="e">
        <v>#VALUE!</v>
      </c>
      <c r="AE66" s="27">
        <v>6.2047058823529413E-2</v>
      </c>
      <c r="AF66" s="27">
        <v>8.576470588235293E-3</v>
      </c>
      <c r="AG66" s="27">
        <v>0.18211764705882352</v>
      </c>
      <c r="AH66" s="27">
        <v>0.12388235294117649</v>
      </c>
      <c r="AI66" s="27">
        <v>6.2364705882352947E-3</v>
      </c>
      <c r="AJ66" s="28">
        <v>0.12282352941176471</v>
      </c>
      <c r="AK66" s="27" t="e">
        <v>#VALUE!</v>
      </c>
      <c r="AL66" s="27" t="e">
        <v>#VALUE!</v>
      </c>
      <c r="AM66" s="28">
        <v>1.0185882352941176</v>
      </c>
      <c r="AN66" s="27" t="e">
        <v>#VALUE!</v>
      </c>
      <c r="AO66" s="27">
        <v>7.0411764705882354E-2</v>
      </c>
      <c r="AP66" s="27">
        <v>5.0717647058823527E-2</v>
      </c>
      <c r="AQ66" s="27">
        <v>5.1352941176470587E-2</v>
      </c>
      <c r="AR66" s="27" t="e">
        <v>#VALUE!</v>
      </c>
      <c r="AS66" s="27" t="e">
        <v>#VALUE!</v>
      </c>
      <c r="AT66" s="27" t="e">
        <v>#VALUE!</v>
      </c>
      <c r="AU66" s="27">
        <v>7.6976470588235299E-2</v>
      </c>
      <c r="AV66" s="27" t="e">
        <v>#VALUE!</v>
      </c>
      <c r="AW66" s="27">
        <v>2.1494117647058823E-2</v>
      </c>
      <c r="AX66" s="27" t="e">
        <v>#VALUE!</v>
      </c>
      <c r="AY66" s="27" t="e">
        <v>#VALUE!</v>
      </c>
      <c r="AZ66" s="27">
        <v>2.9329411764705878E-2</v>
      </c>
      <c r="BA66"/>
      <c r="BB66" s="19">
        <f t="shared" si="5"/>
        <v>635.1882352941177</v>
      </c>
      <c r="BC66" s="19">
        <f t="shared" si="6"/>
        <v>249.24705882352941</v>
      </c>
      <c r="BD66" s="19">
        <f t="shared" si="7"/>
        <v>6.3518823529411766E-2</v>
      </c>
      <c r="BE66" s="19">
        <f t="shared" si="8"/>
        <v>2.4924705882352939E-2</v>
      </c>
      <c r="BF66" s="19">
        <f t="shared" si="9"/>
        <v>2.4594992636229751</v>
      </c>
      <c r="DC66"/>
    </row>
    <row r="67" spans="1:112" s="11" customFormat="1">
      <c r="A67" t="s">
        <v>15</v>
      </c>
      <c r="B67" s="11" t="s">
        <v>667</v>
      </c>
      <c r="C67" t="s">
        <v>220</v>
      </c>
      <c r="D67" s="15" t="s">
        <v>224</v>
      </c>
      <c r="E67" s="16" t="s">
        <v>224</v>
      </c>
      <c r="F67" s="27" t="e">
        <v>#VALUE!</v>
      </c>
      <c r="G67" s="27">
        <v>44.258823529411764</v>
      </c>
      <c r="H67" s="28">
        <v>286.94117647058823</v>
      </c>
      <c r="I67" s="28">
        <v>109.05882352941177</v>
      </c>
      <c r="J67" s="28">
        <v>1125.5294117647059</v>
      </c>
      <c r="K67" s="27" t="e">
        <v>#VALUE!</v>
      </c>
      <c r="L67" s="27">
        <v>28.694117647058825</v>
      </c>
      <c r="M67" s="27">
        <v>176.82352941176472</v>
      </c>
      <c r="N67" s="28" t="e">
        <v>#VALUE!</v>
      </c>
      <c r="O67" s="28">
        <v>607.76470588235293</v>
      </c>
      <c r="P67" s="27">
        <v>609.88235294117646</v>
      </c>
      <c r="Q67" s="28">
        <v>57.599999999999994</v>
      </c>
      <c r="R67" s="28">
        <v>21.070588235294117</v>
      </c>
      <c r="S67" s="27">
        <v>20.011764705882353</v>
      </c>
      <c r="T67" s="28">
        <v>47.329411764705881</v>
      </c>
      <c r="U67" s="27">
        <v>720000</v>
      </c>
      <c r="V67" s="28">
        <v>59.611764705882351</v>
      </c>
      <c r="W67" s="28">
        <v>184.23529411764707</v>
      </c>
      <c r="X67" s="27">
        <v>0.11858823529411765</v>
      </c>
      <c r="Y67" s="27" t="e">
        <v>#VALUE!</v>
      </c>
      <c r="Z67" s="28">
        <v>1.2811764705882351</v>
      </c>
      <c r="AA67" s="28">
        <v>10.101176470588234</v>
      </c>
      <c r="AB67" s="27">
        <v>10.57764705882353</v>
      </c>
      <c r="AC67" s="28">
        <v>1.2705882352941176</v>
      </c>
      <c r="AD67" s="27" t="e">
        <v>#VALUE!</v>
      </c>
      <c r="AE67" s="27">
        <v>0.15564705882352942</v>
      </c>
      <c r="AF67" s="27">
        <v>9.4129411764705892E-2</v>
      </c>
      <c r="AG67" s="27">
        <v>3.9917647058823523E-2</v>
      </c>
      <c r="AH67" s="27" t="e">
        <v>#VALUE!</v>
      </c>
      <c r="AI67" s="27">
        <v>6.2152941176470591E-2</v>
      </c>
      <c r="AJ67" s="28" t="e">
        <v>#VALUE!</v>
      </c>
      <c r="AK67" s="27" t="e">
        <v>#VALUE!</v>
      </c>
      <c r="AL67" s="27" t="e">
        <v>#VALUE!</v>
      </c>
      <c r="AM67" s="28">
        <v>0.77717647058823536</v>
      </c>
      <c r="AN67" s="27">
        <v>0.1376470588235294</v>
      </c>
      <c r="AO67" s="27">
        <v>0.25094117647058822</v>
      </c>
      <c r="AP67" s="27">
        <v>0.14505882352941177</v>
      </c>
      <c r="AQ67" s="27">
        <v>0.11223529411764706</v>
      </c>
      <c r="AR67" s="27" t="e">
        <v>#VALUE!</v>
      </c>
      <c r="AS67" s="27" t="e">
        <v>#VALUE!</v>
      </c>
      <c r="AT67" s="27" t="e">
        <v>#VALUE!</v>
      </c>
      <c r="AU67" s="27">
        <v>0.25835294117647056</v>
      </c>
      <c r="AV67" s="27" t="e">
        <v>#VALUE!</v>
      </c>
      <c r="AW67" s="27" t="e">
        <v>#VALUE!</v>
      </c>
      <c r="AX67" s="27" t="e">
        <v>#VALUE!</v>
      </c>
      <c r="AY67" s="27">
        <v>2.6258823529411765E-2</v>
      </c>
      <c r="AZ67" s="27">
        <v>0.19270588235294114</v>
      </c>
      <c r="BA67"/>
      <c r="BB67" s="19">
        <f t="shared" si="5"/>
        <v>665.36470588235295</v>
      </c>
      <c r="BC67" s="19">
        <f t="shared" si="6"/>
        <v>156.38823529411764</v>
      </c>
      <c r="BD67" s="19">
        <f t="shared" si="7"/>
        <v>6.6536470588235294E-2</v>
      </c>
      <c r="BE67" s="19">
        <f t="shared" si="8"/>
        <v>1.5638823529411764E-2</v>
      </c>
      <c r="BF67" s="19">
        <f t="shared" si="9"/>
        <v>2.7358490566037736</v>
      </c>
      <c r="DC67"/>
    </row>
    <row r="68" spans="1:112" s="11" customFormat="1">
      <c r="A68" t="s">
        <v>15</v>
      </c>
      <c r="B68" s="11" t="s">
        <v>667</v>
      </c>
      <c r="C68" t="s">
        <v>220</v>
      </c>
      <c r="D68" s="15" t="s">
        <v>225</v>
      </c>
      <c r="E68" s="16" t="s">
        <v>225</v>
      </c>
      <c r="F68" s="27" t="e">
        <v>#VALUE!</v>
      </c>
      <c r="G68" s="27" t="e">
        <v>#VALUE!</v>
      </c>
      <c r="H68" s="28">
        <v>16.411764705882355</v>
      </c>
      <c r="I68" s="28">
        <v>49.235294117647058</v>
      </c>
      <c r="J68" s="28">
        <v>454.23529411764702</v>
      </c>
      <c r="K68" s="27" t="e">
        <v>#VALUE!</v>
      </c>
      <c r="L68" s="27" t="e">
        <v>#VALUE!</v>
      </c>
      <c r="M68" s="27" t="e">
        <v>#VALUE!</v>
      </c>
      <c r="N68" s="28" t="e">
        <v>#VALUE!</v>
      </c>
      <c r="O68" s="28">
        <v>431.99999999999994</v>
      </c>
      <c r="P68" s="27">
        <v>435.1764705882353</v>
      </c>
      <c r="Q68" s="28">
        <v>59.294117647058826</v>
      </c>
      <c r="R68" s="28">
        <v>19.588235294117649</v>
      </c>
      <c r="S68" s="27">
        <v>20.435294117647061</v>
      </c>
      <c r="T68" s="28">
        <v>45.952941176470581</v>
      </c>
      <c r="U68" s="27">
        <v>720000</v>
      </c>
      <c r="V68" s="28">
        <v>64.482352941176472</v>
      </c>
      <c r="W68" s="28">
        <v>178.94117647058823</v>
      </c>
      <c r="X68" s="27" t="e">
        <v>#VALUE!</v>
      </c>
      <c r="Y68" s="27" t="e">
        <v>#VALUE!</v>
      </c>
      <c r="Z68" s="28">
        <v>0.82058823529411773</v>
      </c>
      <c r="AA68" s="28">
        <v>8.8941176470588239</v>
      </c>
      <c r="AB68" s="27">
        <v>9.4023529411764724</v>
      </c>
      <c r="AC68" s="28">
        <v>1.3023529411764705</v>
      </c>
      <c r="AD68" s="27" t="e">
        <v>#VALUE!</v>
      </c>
      <c r="AE68" s="27" t="e">
        <v>#VALUE!</v>
      </c>
      <c r="AF68" s="27">
        <v>1.7576470588235294E-2</v>
      </c>
      <c r="AG68" s="27">
        <v>1.4188235294117646E-2</v>
      </c>
      <c r="AH68" s="27" t="e">
        <v>#VALUE!</v>
      </c>
      <c r="AI68" s="27" t="e">
        <v>#VALUE!</v>
      </c>
      <c r="AJ68" s="28" t="e">
        <v>#VALUE!</v>
      </c>
      <c r="AK68" s="27" t="e">
        <v>#VALUE!</v>
      </c>
      <c r="AL68" s="27" t="e">
        <v>#VALUE!</v>
      </c>
      <c r="AM68" s="28">
        <v>0.97729411764705887</v>
      </c>
      <c r="AN68" s="27" t="e">
        <v>#VALUE!</v>
      </c>
      <c r="AO68" s="27" t="e">
        <v>#VALUE!</v>
      </c>
      <c r="AP68" s="27">
        <v>1.6623529411764704E-2</v>
      </c>
      <c r="AQ68" s="27">
        <v>1.6094117647058825E-2</v>
      </c>
      <c r="AR68" s="27" t="e">
        <v>#VALUE!</v>
      </c>
      <c r="AS68" s="27">
        <v>8.3647058823529408E-3</v>
      </c>
      <c r="AT68" s="27" t="e">
        <v>#VALUE!</v>
      </c>
      <c r="AU68" s="27">
        <v>4.1188235294117644E-2</v>
      </c>
      <c r="AV68" s="27" t="e">
        <v>#VALUE!</v>
      </c>
      <c r="AW68" s="27" t="e">
        <v>#VALUE!</v>
      </c>
      <c r="AX68" s="27" t="e">
        <v>#VALUE!</v>
      </c>
      <c r="AY68" s="27" t="e">
        <v>#VALUE!</v>
      </c>
      <c r="AZ68" s="27">
        <v>2.9858823529411764E-2</v>
      </c>
      <c r="BA68"/>
      <c r="BB68" s="19">
        <f t="shared" si="5"/>
        <v>491.29411764705878</v>
      </c>
      <c r="BC68" s="19">
        <f t="shared" si="6"/>
        <v>95.188235294117646</v>
      </c>
      <c r="BD68" s="19">
        <f t="shared" si="7"/>
        <v>4.9129411764705873E-2</v>
      </c>
      <c r="BE68" s="19">
        <f t="shared" si="8"/>
        <v>9.5188235294117636E-3</v>
      </c>
      <c r="BF68" s="19">
        <f t="shared" si="9"/>
        <v>2.6953748006379588</v>
      </c>
      <c r="DC68"/>
    </row>
    <row r="69" spans="1:112" s="11" customFormat="1">
      <c r="A69" t="s">
        <v>15</v>
      </c>
      <c r="B69" s="11" t="s">
        <v>667</v>
      </c>
      <c r="C69" t="s">
        <v>220</v>
      </c>
      <c r="D69" s="15" t="s">
        <v>226</v>
      </c>
      <c r="E69" s="16" t="s">
        <v>226</v>
      </c>
      <c r="F69" s="27" t="e">
        <v>#VALUE!</v>
      </c>
      <c r="G69" s="27" t="e">
        <v>#VALUE!</v>
      </c>
      <c r="H69" s="28">
        <v>19.905882352941177</v>
      </c>
      <c r="I69" s="28">
        <v>47.011764705882349</v>
      </c>
      <c r="J69" s="28">
        <v>254.11764705882354</v>
      </c>
      <c r="K69" s="27" t="e">
        <v>#VALUE!</v>
      </c>
      <c r="L69" s="27" t="e">
        <v>#VALUE!</v>
      </c>
      <c r="M69" s="27" t="e">
        <v>#VALUE!</v>
      </c>
      <c r="N69" s="28" t="e">
        <v>#VALUE!</v>
      </c>
      <c r="O69" s="28">
        <v>500.8235294117647</v>
      </c>
      <c r="P69" s="27">
        <v>504</v>
      </c>
      <c r="Q69" s="28">
        <v>63.10588235294118</v>
      </c>
      <c r="R69" s="28">
        <v>21.599999999999998</v>
      </c>
      <c r="S69" s="27">
        <v>21.070588235294117</v>
      </c>
      <c r="T69" s="28">
        <v>45</v>
      </c>
      <c r="U69" s="27">
        <v>720000</v>
      </c>
      <c r="V69" s="28">
        <v>58.658823529411762</v>
      </c>
      <c r="W69" s="28">
        <v>187.41176470588235</v>
      </c>
      <c r="X69" s="27" t="e">
        <v>#VALUE!</v>
      </c>
      <c r="Y69" s="27">
        <v>8.7564705882352933E-2</v>
      </c>
      <c r="Z69" s="28">
        <v>0.90317647058823525</v>
      </c>
      <c r="AA69" s="28">
        <v>9.8788235294117648</v>
      </c>
      <c r="AB69" s="27">
        <v>9.9423529411764715</v>
      </c>
      <c r="AC69" s="28">
        <v>1.7682352941176471</v>
      </c>
      <c r="AD69" s="27" t="e">
        <v>#VALUE!</v>
      </c>
      <c r="AE69" s="27" t="e">
        <v>#VALUE!</v>
      </c>
      <c r="AF69" s="27">
        <v>8.8729411764705887E-3</v>
      </c>
      <c r="AG69" s="27">
        <v>0.16623529411764706</v>
      </c>
      <c r="AH69" s="27">
        <v>4.4682352941176479E-2</v>
      </c>
      <c r="AI69" s="27" t="e">
        <v>#VALUE!</v>
      </c>
      <c r="AJ69" s="28" t="e">
        <v>#VALUE!</v>
      </c>
      <c r="AK69" s="27" t="e">
        <v>#VALUE!</v>
      </c>
      <c r="AL69" s="27" t="e">
        <v>#VALUE!</v>
      </c>
      <c r="AM69" s="28">
        <v>0.81847058823529417</v>
      </c>
      <c r="AN69" s="27" t="e">
        <v>#VALUE!</v>
      </c>
      <c r="AO69" s="27">
        <v>1.1647058823529411E-2</v>
      </c>
      <c r="AP69" s="27" t="e">
        <v>#VALUE!</v>
      </c>
      <c r="AQ69" s="27" t="e">
        <v>#VALUE!</v>
      </c>
      <c r="AR69" s="27" t="e">
        <v>#VALUE!</v>
      </c>
      <c r="AS69" s="27">
        <v>6.7976470588235289E-3</v>
      </c>
      <c r="AT69" s="27" t="e">
        <v>#VALUE!</v>
      </c>
      <c r="AU69" s="27">
        <v>1.7047058823529412E-2</v>
      </c>
      <c r="AV69" s="27" t="e">
        <v>#VALUE!</v>
      </c>
      <c r="AW69" s="27" t="e">
        <v>#VALUE!</v>
      </c>
      <c r="AX69" s="27" t="e">
        <v>#VALUE!</v>
      </c>
      <c r="AY69" s="27" t="e">
        <v>#VALUE!</v>
      </c>
      <c r="AZ69" s="27">
        <v>2.276470588235294E-2</v>
      </c>
      <c r="BA69"/>
      <c r="BB69" s="19">
        <f t="shared" si="5"/>
        <v>563.92941176470583</v>
      </c>
      <c r="BC69" s="19">
        <f t="shared" si="6"/>
        <v>92.011764705882342</v>
      </c>
      <c r="BD69" s="19">
        <f t="shared" si="7"/>
        <v>5.6392941176470576E-2</v>
      </c>
      <c r="BE69" s="19">
        <f t="shared" si="8"/>
        <v>9.2011764705882335E-3</v>
      </c>
      <c r="BF69" s="19">
        <f t="shared" si="9"/>
        <v>2.8365384615384617</v>
      </c>
      <c r="DC69"/>
    </row>
    <row r="70" spans="1:112">
      <c r="A70" t="s">
        <v>15</v>
      </c>
      <c r="B70" s="11" t="s">
        <v>667</v>
      </c>
      <c r="C70" t="s">
        <v>220</v>
      </c>
      <c r="D70" s="15" t="s">
        <v>227</v>
      </c>
      <c r="E70" s="16" t="s">
        <v>227</v>
      </c>
      <c r="F70" s="27" t="e">
        <v>#VALUE!</v>
      </c>
      <c r="G70" s="27" t="e">
        <v>#VALUE!</v>
      </c>
      <c r="H70" s="28">
        <v>17.36470588235294</v>
      </c>
      <c r="I70" s="28">
        <v>43.411764705882355</v>
      </c>
      <c r="J70" s="28">
        <v>504</v>
      </c>
      <c r="K70" s="27" t="e">
        <v>#VALUE!</v>
      </c>
      <c r="L70" s="27" t="e">
        <v>#VALUE!</v>
      </c>
      <c r="M70" s="27" t="e">
        <v>#VALUE!</v>
      </c>
      <c r="N70" s="28">
        <v>7.7294117647058819E-2</v>
      </c>
      <c r="O70" s="28">
        <v>420.35294117647055</v>
      </c>
      <c r="P70" s="27">
        <v>438.35294117647061</v>
      </c>
      <c r="Q70" s="28">
        <v>57.176470588235297</v>
      </c>
      <c r="R70" s="28">
        <v>16.941176470588236</v>
      </c>
      <c r="S70" s="27">
        <v>17.682352941176468</v>
      </c>
      <c r="T70" s="28">
        <v>48.6</v>
      </c>
      <c r="U70" s="27">
        <v>720000</v>
      </c>
      <c r="V70" s="28">
        <v>62.047058823529419</v>
      </c>
      <c r="W70" s="28">
        <v>165.1764705882353</v>
      </c>
      <c r="X70" s="27">
        <v>0.11541176470588234</v>
      </c>
      <c r="Y70" s="27">
        <v>0.13341176470588237</v>
      </c>
      <c r="Z70" s="28">
        <v>0.81105882352941172</v>
      </c>
      <c r="AA70" s="28">
        <v>8.7458823529411767</v>
      </c>
      <c r="AB70" s="27">
        <v>8.1741176470588233</v>
      </c>
      <c r="AC70" s="28">
        <v>1.3235294117647058</v>
      </c>
      <c r="AD70" s="27">
        <v>0.47329411764705887</v>
      </c>
      <c r="AE70" s="27">
        <v>0.19588235294117648</v>
      </c>
      <c r="AF70" s="27">
        <v>1.7576470588235294E-2</v>
      </c>
      <c r="AG70" s="27">
        <v>0.16835294117647059</v>
      </c>
      <c r="AH70" s="27">
        <v>0.14082352941176471</v>
      </c>
      <c r="AI70" s="27">
        <v>2.424705882352941E-2</v>
      </c>
      <c r="AJ70" s="28">
        <v>0.10577647058823529</v>
      </c>
      <c r="AK70" s="27" t="e">
        <v>#VALUE!</v>
      </c>
      <c r="AL70" s="27" t="e">
        <v>#VALUE!</v>
      </c>
      <c r="AM70" s="28">
        <v>1.4823529411764704</v>
      </c>
      <c r="AN70" s="27">
        <v>7.771764705882353E-2</v>
      </c>
      <c r="AO70" s="27">
        <v>0.26258823529411768</v>
      </c>
      <c r="AP70" s="27">
        <v>2.2658823529411766E-2</v>
      </c>
      <c r="AQ70" s="27">
        <v>2.7211764705882355E-2</v>
      </c>
      <c r="AR70" s="27" t="e">
        <v>#VALUE!</v>
      </c>
      <c r="AS70" s="27">
        <v>1.5141176470588236E-2</v>
      </c>
      <c r="AT70" s="27" t="e">
        <v>#VALUE!</v>
      </c>
      <c r="AU70" s="27">
        <v>4.3835294117647063E-2</v>
      </c>
      <c r="AV70" s="27" t="e">
        <v>#VALUE!</v>
      </c>
      <c r="AW70" s="27">
        <v>2.4670588235294118E-2</v>
      </c>
      <c r="AX70" s="27" t="e">
        <v>#VALUE!</v>
      </c>
      <c r="AY70" s="27">
        <v>1.2070588235294118E-2</v>
      </c>
      <c r="AZ70" s="27">
        <v>0.10905882352941176</v>
      </c>
      <c r="BB70" s="19">
        <f t="shared" si="5"/>
        <v>477.52941176470586</v>
      </c>
      <c r="BC70" s="19">
        <f t="shared" si="6"/>
        <v>92.011764705882356</v>
      </c>
      <c r="BD70" s="19">
        <f t="shared" si="7"/>
        <v>4.7752941176470588E-2</v>
      </c>
      <c r="BE70" s="19">
        <f t="shared" si="8"/>
        <v>9.2011764705882352E-3</v>
      </c>
      <c r="BF70" s="19">
        <f t="shared" si="9"/>
        <v>2.4920127795527161</v>
      </c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D70" s="11"/>
      <c r="DE70" s="11"/>
      <c r="DF70" s="11"/>
      <c r="DG70" s="11"/>
      <c r="DH70" s="11"/>
    </row>
    <row r="71" spans="1:112">
      <c r="A71" t="s">
        <v>15</v>
      </c>
      <c r="B71" s="11" t="s">
        <v>667</v>
      </c>
      <c r="C71" t="s">
        <v>220</v>
      </c>
      <c r="D71" s="15" t="s">
        <v>228</v>
      </c>
      <c r="E71" s="16" t="s">
        <v>228</v>
      </c>
      <c r="F71" s="27" t="e">
        <v>#VALUE!</v>
      </c>
      <c r="G71" s="27" t="e">
        <v>#VALUE!</v>
      </c>
      <c r="H71" s="28">
        <v>30.917647058823526</v>
      </c>
      <c r="I71" s="28">
        <v>97.729411764705887</v>
      </c>
      <c r="J71" s="28">
        <v>471.17647058823525</v>
      </c>
      <c r="K71" s="27" t="e">
        <v>#VALUE!</v>
      </c>
      <c r="L71" s="27" t="e">
        <v>#VALUE!</v>
      </c>
      <c r="M71" s="27" t="e">
        <v>#VALUE!</v>
      </c>
      <c r="N71" s="28" t="e">
        <v>#VALUE!</v>
      </c>
      <c r="O71" s="28">
        <v>339.88235294117646</v>
      </c>
      <c r="P71" s="27">
        <v>336.70588235294116</v>
      </c>
      <c r="Q71" s="28">
        <v>74.223529411764702</v>
      </c>
      <c r="R71" s="28">
        <v>20.858823529411762</v>
      </c>
      <c r="S71" s="27">
        <v>20.435294117647061</v>
      </c>
      <c r="T71" s="28">
        <v>54.529411764705884</v>
      </c>
      <c r="U71" s="27">
        <v>720000</v>
      </c>
      <c r="V71" s="28">
        <v>62.152941176470584</v>
      </c>
      <c r="W71" s="28">
        <v>174.70588235294116</v>
      </c>
      <c r="X71" s="27" t="e">
        <v>#VALUE!</v>
      </c>
      <c r="Y71" s="27">
        <v>0.12917647058823528</v>
      </c>
      <c r="Z71" s="28">
        <v>1.196470588235294</v>
      </c>
      <c r="AA71" s="28">
        <v>9.0952941176470574</v>
      </c>
      <c r="AB71" s="27">
        <v>8.9682352941176475</v>
      </c>
      <c r="AC71" s="28">
        <v>1.3341176470588234</v>
      </c>
      <c r="AD71" s="27">
        <v>0.45105882352941173</v>
      </c>
      <c r="AE71" s="27">
        <v>4.9447058823529406E-2</v>
      </c>
      <c r="AF71" s="27">
        <v>3.4835294117647055E-2</v>
      </c>
      <c r="AG71" s="27">
        <v>0.19588235294117648</v>
      </c>
      <c r="AH71" s="27">
        <v>0.22129411764705881</v>
      </c>
      <c r="AI71" s="27">
        <v>6.4799999999999996E-2</v>
      </c>
      <c r="AJ71" s="28">
        <v>5.7494117647058821E-2</v>
      </c>
      <c r="AK71" s="27" t="e">
        <v>#VALUE!</v>
      </c>
      <c r="AL71" s="27" t="e">
        <v>#VALUE!</v>
      </c>
      <c r="AM71" s="28">
        <v>0.94235294117647062</v>
      </c>
      <c r="AN71" s="27" t="e">
        <v>#VALUE!</v>
      </c>
      <c r="AO71" s="27">
        <v>0.12705882352941175</v>
      </c>
      <c r="AP71" s="27">
        <v>5.5164705882352942E-2</v>
      </c>
      <c r="AQ71" s="27">
        <v>6.2152941176470591E-2</v>
      </c>
      <c r="AR71" s="27" t="e">
        <v>#VALUE!</v>
      </c>
      <c r="AS71" s="27" t="e">
        <v>#VALUE!</v>
      </c>
      <c r="AT71" s="27">
        <v>7.464705882352941E-3</v>
      </c>
      <c r="AU71" s="27">
        <v>0.22023529411764706</v>
      </c>
      <c r="AV71" s="27" t="e">
        <v>#VALUE!</v>
      </c>
      <c r="AW71" s="27">
        <v>4.0447058823529405E-2</v>
      </c>
      <c r="AX71" s="27" t="e">
        <v>#VALUE!</v>
      </c>
      <c r="AY71" s="27">
        <v>4.0023529411764708E-2</v>
      </c>
      <c r="AZ71" s="27">
        <v>0.22235294117647059</v>
      </c>
      <c r="BB71" s="19">
        <f t="shared" si="5"/>
        <v>414.10588235294119</v>
      </c>
      <c r="BC71" s="19">
        <f t="shared" si="6"/>
        <v>152.25882352941176</v>
      </c>
      <c r="BD71" s="19">
        <f t="shared" si="7"/>
        <v>4.1410588235294123E-2</v>
      </c>
      <c r="BE71" s="19">
        <f t="shared" si="8"/>
        <v>1.5225882352941178E-2</v>
      </c>
      <c r="BF71" s="19">
        <f t="shared" si="9"/>
        <v>2.3305084745762707</v>
      </c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D71" s="11"/>
      <c r="DE71" s="11"/>
      <c r="DF71" s="11"/>
      <c r="DG71" s="11"/>
      <c r="DH71" s="11"/>
    </row>
    <row r="72" spans="1:112">
      <c r="A72" s="58" t="s">
        <v>162</v>
      </c>
      <c r="B72" s="58"/>
      <c r="C72" s="11"/>
      <c r="D72" s="12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1"/>
      <c r="BB72" s="11"/>
      <c r="BC72" s="11"/>
      <c r="BD72" s="11"/>
      <c r="BE72" s="11"/>
      <c r="BF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D72" s="11"/>
      <c r="DE72" s="11"/>
      <c r="DF72" s="11"/>
      <c r="DG72" s="11"/>
      <c r="DH72" s="11"/>
    </row>
    <row r="73" spans="1:112">
      <c r="A73" s="58" t="s">
        <v>548</v>
      </c>
      <c r="B73" s="58"/>
      <c r="D73" s="15"/>
      <c r="E73" s="16"/>
      <c r="F73" s="17"/>
      <c r="G73" s="17"/>
      <c r="H73" s="18"/>
      <c r="I73" s="18"/>
      <c r="J73" s="18"/>
      <c r="K73" s="17"/>
      <c r="L73" s="17"/>
      <c r="M73" s="17"/>
      <c r="N73" s="18"/>
      <c r="O73" s="18"/>
      <c r="P73" s="17"/>
      <c r="Q73" s="18"/>
      <c r="R73" s="18"/>
      <c r="S73" s="17"/>
      <c r="T73" s="18"/>
      <c r="U73" s="17"/>
      <c r="V73" s="18"/>
      <c r="W73" s="18"/>
      <c r="X73" s="17"/>
      <c r="Y73" s="17"/>
      <c r="Z73" s="18"/>
      <c r="AA73" s="18"/>
      <c r="AB73" s="17"/>
      <c r="AC73" s="18"/>
      <c r="AD73" s="17"/>
      <c r="AE73" s="17"/>
      <c r="AF73" s="17"/>
      <c r="AG73" s="17"/>
      <c r="AH73" s="17"/>
      <c r="AI73" s="17"/>
      <c r="AJ73" s="18"/>
      <c r="AK73" s="17"/>
      <c r="AL73" s="17"/>
      <c r="AM73" s="18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D73" s="11"/>
      <c r="DE73" s="11"/>
      <c r="DF73" s="11"/>
      <c r="DG73" s="11"/>
      <c r="DH73" s="11"/>
    </row>
    <row r="74" spans="1:112">
      <c r="A74" s="58" t="s">
        <v>595</v>
      </c>
      <c r="B74" s="58"/>
      <c r="C74" s="11"/>
      <c r="D74" s="20"/>
      <c r="E74" s="21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1"/>
      <c r="BB74" s="11"/>
      <c r="BC74" s="11"/>
      <c r="BD74" s="11"/>
      <c r="BE74" s="11"/>
      <c r="BF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D74" s="11"/>
      <c r="DE74" s="11"/>
      <c r="DF74" s="11"/>
      <c r="DG74" s="11"/>
      <c r="DH74" s="11"/>
    </row>
    <row r="75" spans="1:112">
      <c r="A75" s="58" t="s">
        <v>608</v>
      </c>
      <c r="B75" s="58"/>
      <c r="D75" s="15"/>
      <c r="E75" s="16"/>
      <c r="F75" s="17"/>
      <c r="G75" s="17"/>
      <c r="H75" s="18"/>
      <c r="I75" s="18"/>
      <c r="J75" s="18"/>
      <c r="K75" s="17"/>
      <c r="L75" s="17"/>
      <c r="M75" s="17"/>
      <c r="N75" s="18"/>
      <c r="O75" s="18"/>
      <c r="P75" s="17"/>
      <c r="Q75" s="18"/>
      <c r="R75" s="18"/>
      <c r="S75" s="17"/>
      <c r="T75" s="18"/>
      <c r="U75" s="17"/>
      <c r="V75" s="18"/>
      <c r="W75" s="18"/>
      <c r="X75" s="17"/>
      <c r="Y75" s="17"/>
      <c r="Z75" s="18"/>
      <c r="AA75" s="18"/>
      <c r="AB75" s="17"/>
      <c r="AC75" s="18"/>
      <c r="AD75" s="17"/>
      <c r="AE75" s="17"/>
      <c r="AF75" s="17"/>
      <c r="AG75" s="17"/>
      <c r="AH75" s="17"/>
      <c r="AI75" s="17"/>
      <c r="AJ75" s="18"/>
      <c r="AK75" s="17"/>
      <c r="AL75" s="17"/>
      <c r="AM75" s="18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D75" s="11"/>
      <c r="DE75" s="11"/>
      <c r="DF75" s="11"/>
      <c r="DG75" s="11"/>
      <c r="DH75" s="11"/>
    </row>
    <row r="76" spans="1:112">
      <c r="A76" s="11"/>
      <c r="B76" s="11"/>
      <c r="C76" s="11"/>
      <c r="D76" s="24"/>
      <c r="E76" s="25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11"/>
      <c r="BB76" s="11"/>
      <c r="BC76" s="11"/>
      <c r="BD76" s="11"/>
      <c r="BE76" s="11"/>
      <c r="BF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D76" s="11"/>
      <c r="DE76" s="11"/>
      <c r="DF76" s="11"/>
      <c r="DG76" s="11"/>
      <c r="DH76" s="11"/>
    </row>
    <row r="77" spans="1:112">
      <c r="A77" s="77" t="s">
        <v>602</v>
      </c>
      <c r="B77" s="77"/>
      <c r="C77" s="11"/>
      <c r="D77" s="12"/>
      <c r="E77" s="1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11"/>
      <c r="BB77" s="11"/>
      <c r="BC77" s="11"/>
      <c r="BD77" s="11"/>
      <c r="BE77" s="11"/>
      <c r="BF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D77" s="11"/>
      <c r="DE77" s="11"/>
      <c r="DF77" s="11"/>
      <c r="DG77" s="11"/>
      <c r="DH77" s="11"/>
    </row>
    <row r="78" spans="1:112">
      <c r="A78" s="58" t="s">
        <v>13</v>
      </c>
      <c r="B78" s="58"/>
      <c r="F78">
        <v>0</v>
      </c>
      <c r="G78">
        <v>0</v>
      </c>
      <c r="H78" s="19">
        <v>0</v>
      </c>
      <c r="I78" s="19">
        <v>0</v>
      </c>
      <c r="J78" s="19">
        <v>0</v>
      </c>
      <c r="K78">
        <v>0</v>
      </c>
      <c r="L78">
        <v>0</v>
      </c>
      <c r="M78">
        <v>0</v>
      </c>
      <c r="N78" s="19">
        <v>0</v>
      </c>
      <c r="O78" s="19">
        <v>0</v>
      </c>
      <c r="P78">
        <v>0</v>
      </c>
      <c r="Q78" s="19">
        <v>0</v>
      </c>
      <c r="R78" s="19">
        <v>0</v>
      </c>
      <c r="S78">
        <v>0</v>
      </c>
      <c r="T78" s="19">
        <v>0</v>
      </c>
      <c r="U78">
        <v>0</v>
      </c>
      <c r="V78" s="19">
        <v>0</v>
      </c>
      <c r="W78" s="19">
        <v>0</v>
      </c>
      <c r="X78">
        <v>0</v>
      </c>
      <c r="Y78">
        <v>0</v>
      </c>
      <c r="Z78" s="19">
        <v>0</v>
      </c>
      <c r="AA78" s="19">
        <v>0</v>
      </c>
      <c r="AB78">
        <v>0</v>
      </c>
      <c r="AC78" s="19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 s="19">
        <v>0</v>
      </c>
      <c r="AK78">
        <v>0</v>
      </c>
      <c r="AL78">
        <v>0</v>
      </c>
      <c r="AM78" s="19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D78" s="11"/>
      <c r="DE78" s="11"/>
      <c r="DF78" s="11"/>
      <c r="DG78" s="11"/>
      <c r="DH78" s="11"/>
    </row>
    <row r="79" spans="1:112">
      <c r="A79" t="s">
        <v>229</v>
      </c>
      <c r="C79" t="s">
        <v>230</v>
      </c>
      <c r="D79" s="29" t="s">
        <v>231</v>
      </c>
      <c r="E79" s="29" t="s">
        <v>231</v>
      </c>
      <c r="F79" s="27">
        <v>1.7894117647058825</v>
      </c>
      <c r="G79" s="27" t="e">
        <v>#VALUE!</v>
      </c>
      <c r="H79" s="28">
        <v>1543.7647058823532</v>
      </c>
      <c r="I79" s="28">
        <v>4456.5882352941171</v>
      </c>
      <c r="J79" s="28">
        <v>556.94117647058829</v>
      </c>
      <c r="K79" s="27" t="e">
        <v>#VALUE!</v>
      </c>
      <c r="L79" s="27" t="e">
        <v>#VALUE!</v>
      </c>
      <c r="M79" s="27">
        <v>89.258823529411757</v>
      </c>
      <c r="N79" s="28">
        <v>0.34941176470588237</v>
      </c>
      <c r="O79" s="28">
        <v>5252.8235294117649</v>
      </c>
      <c r="P79" s="27">
        <v>5188.2352941176468</v>
      </c>
      <c r="Q79" s="28">
        <v>1063.0588235294117</v>
      </c>
      <c r="R79" s="28" t="e">
        <v>#VALUE!</v>
      </c>
      <c r="S79" s="27" t="e">
        <v>#VALUE!</v>
      </c>
      <c r="T79" s="28">
        <v>4005.5294117647063</v>
      </c>
      <c r="U79" s="27">
        <v>720000</v>
      </c>
      <c r="V79" s="28">
        <v>67.658823529411762</v>
      </c>
      <c r="W79" s="28">
        <v>26.152941176470588</v>
      </c>
      <c r="X79" s="27" t="e">
        <v>#VALUE!</v>
      </c>
      <c r="Y79" s="27" t="e">
        <v>#VALUE!</v>
      </c>
      <c r="Z79" s="28">
        <v>340.94117647058823</v>
      </c>
      <c r="AA79" s="28">
        <v>36.211764705882352</v>
      </c>
      <c r="AB79" s="27">
        <v>35.89411764705882</v>
      </c>
      <c r="AC79" s="28">
        <v>0.85235294117647065</v>
      </c>
      <c r="AD79" s="27" t="e">
        <v>#VALUE!</v>
      </c>
      <c r="AE79" s="27">
        <v>9.7200000000000009E-2</v>
      </c>
      <c r="AF79" s="27">
        <v>2.0435294117647062E-2</v>
      </c>
      <c r="AG79" s="27">
        <v>0.5505882352941176</v>
      </c>
      <c r="AH79" s="27">
        <v>0.60564705882352932</v>
      </c>
      <c r="AI79" s="27">
        <v>9.1270588235294117E-2</v>
      </c>
      <c r="AJ79" s="28" t="e">
        <v>#VALUE!</v>
      </c>
      <c r="AK79" s="27" t="e">
        <v>#VALUE!</v>
      </c>
      <c r="AL79" s="27">
        <v>8.2482352941176465E-2</v>
      </c>
      <c r="AM79" s="28">
        <v>1.7682352941176471</v>
      </c>
      <c r="AN79" s="27">
        <v>7.6552941176470601E-2</v>
      </c>
      <c r="AO79" s="27">
        <v>3.4305882352941172E-2</v>
      </c>
      <c r="AP79" s="27">
        <v>8.3858823529411753E-3</v>
      </c>
      <c r="AQ79" s="27">
        <v>6.5223529411764696E-3</v>
      </c>
      <c r="AR79" s="27" t="e">
        <v>#VALUE!</v>
      </c>
      <c r="AS79" s="27" t="e">
        <v>#VALUE!</v>
      </c>
      <c r="AT79" s="27">
        <v>2.3505882352941175E-2</v>
      </c>
      <c r="AU79" s="27" t="e">
        <v>#VALUE!</v>
      </c>
      <c r="AV79" s="27" t="e">
        <v>#VALUE!</v>
      </c>
      <c r="AW79" s="27" t="e">
        <v>#VALUE!</v>
      </c>
      <c r="AX79" s="27" t="e">
        <v>#VALUE!</v>
      </c>
      <c r="AY79" s="27">
        <v>7.1258823529411763E-3</v>
      </c>
      <c r="AZ79" s="27">
        <v>1.3341176470588237E-2</v>
      </c>
      <c r="BB79" s="19">
        <f t="shared" ref="BB79:BB94" si="10">O79+Q79</f>
        <v>6315.8823529411766</v>
      </c>
      <c r="BC79" s="19">
        <f t="shared" ref="BC79:BC94" si="11">I79+T79</f>
        <v>8462.1176470588234</v>
      </c>
      <c r="BD79" s="19">
        <f t="shared" ref="BD79:BD94" si="12">BB79/1000000*100</f>
        <v>0.63158823529411767</v>
      </c>
      <c r="BE79" s="19">
        <f t="shared" ref="BE79:BE94" si="13">BC79/1000000*100</f>
        <v>0.84621176470588233</v>
      </c>
      <c r="BF79" s="19" t="e">
        <f t="shared" ref="BF79:BF94" si="14">W79/(S79+T79)</f>
        <v>#VALUE!</v>
      </c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D79" s="11"/>
      <c r="DE79" s="11"/>
      <c r="DF79" s="11"/>
      <c r="DG79" s="11"/>
      <c r="DH79" s="11"/>
    </row>
    <row r="80" spans="1:112">
      <c r="A80" t="s">
        <v>229</v>
      </c>
      <c r="C80" t="s">
        <v>230</v>
      </c>
      <c r="D80" s="29" t="s">
        <v>232</v>
      </c>
      <c r="E80" s="29" t="s">
        <v>232</v>
      </c>
      <c r="F80" s="27">
        <v>2.16</v>
      </c>
      <c r="G80" s="27" t="e">
        <v>#VALUE!</v>
      </c>
      <c r="H80" s="28">
        <v>1430.4705882352939</v>
      </c>
      <c r="I80" s="28">
        <v>4382.4705882352946</v>
      </c>
      <c r="J80" s="28">
        <v>457.41176470588238</v>
      </c>
      <c r="K80" s="27" t="e">
        <v>#VALUE!</v>
      </c>
      <c r="L80" s="27" t="e">
        <v>#VALUE!</v>
      </c>
      <c r="M80" s="27" t="e">
        <v>#VALUE!</v>
      </c>
      <c r="N80" s="28">
        <v>0.2276470588235294</v>
      </c>
      <c r="O80" s="28">
        <v>5195.6470588235297</v>
      </c>
      <c r="P80" s="27">
        <v>5148</v>
      </c>
      <c r="Q80" s="28">
        <v>1114.9411764705883</v>
      </c>
      <c r="R80" s="28" t="e">
        <v>#VALUE!</v>
      </c>
      <c r="S80" s="27" t="e">
        <v>#VALUE!</v>
      </c>
      <c r="T80" s="28">
        <v>4019.294117647059</v>
      </c>
      <c r="U80" s="27">
        <v>720000</v>
      </c>
      <c r="V80" s="28">
        <v>69.247058823529414</v>
      </c>
      <c r="W80" s="28">
        <v>26.682352941176468</v>
      </c>
      <c r="X80" s="27" t="e">
        <v>#VALUE!</v>
      </c>
      <c r="Y80" s="27" t="e">
        <v>#VALUE!</v>
      </c>
      <c r="Z80" s="28">
        <v>331.41176470588232</v>
      </c>
      <c r="AA80" s="28">
        <v>36.529411764705884</v>
      </c>
      <c r="AB80" s="27">
        <v>36.211764705882352</v>
      </c>
      <c r="AC80" s="28">
        <v>1.111764705882353</v>
      </c>
      <c r="AD80" s="27" t="e">
        <v>#VALUE!</v>
      </c>
      <c r="AE80" s="27" t="e">
        <v>#VALUE!</v>
      </c>
      <c r="AF80" s="27">
        <v>9.3917647058823529E-3</v>
      </c>
      <c r="AG80" s="27">
        <v>0.52199999999999991</v>
      </c>
      <c r="AH80" s="27">
        <v>0.41505882352941181</v>
      </c>
      <c r="AI80" s="27">
        <v>7.432941176470588E-2</v>
      </c>
      <c r="AJ80" s="28">
        <v>0.14188235294117649</v>
      </c>
      <c r="AK80" s="27" t="e">
        <v>#VALUE!</v>
      </c>
      <c r="AL80" s="27">
        <v>4.8917647058823524E-2</v>
      </c>
      <c r="AM80" s="28">
        <v>1.7894117647058825</v>
      </c>
      <c r="AN80" s="27" t="e">
        <v>#VALUE!</v>
      </c>
      <c r="AO80" s="27" t="e">
        <v>#VALUE!</v>
      </c>
      <c r="AP80" s="27" t="e">
        <v>#VALUE!</v>
      </c>
      <c r="AQ80" s="27">
        <v>5.8976470588235292E-3</v>
      </c>
      <c r="AR80" s="27" t="e">
        <v>#VALUE!</v>
      </c>
      <c r="AS80" s="27" t="e">
        <v>#VALUE!</v>
      </c>
      <c r="AT80" s="27">
        <v>1.9376470588235294E-2</v>
      </c>
      <c r="AU80" s="27" t="e">
        <v>#VALUE!</v>
      </c>
      <c r="AV80" s="27" t="e">
        <v>#VALUE!</v>
      </c>
      <c r="AW80" s="27" t="e">
        <v>#VALUE!</v>
      </c>
      <c r="AX80" s="27" t="e">
        <v>#VALUE!</v>
      </c>
      <c r="AY80" s="27" t="e">
        <v>#VALUE!</v>
      </c>
      <c r="AZ80" s="27" t="e">
        <v>#VALUE!</v>
      </c>
      <c r="BB80" s="19">
        <f t="shared" si="10"/>
        <v>6310.588235294118</v>
      </c>
      <c r="BC80" s="19">
        <f t="shared" si="11"/>
        <v>8401.7647058823532</v>
      </c>
      <c r="BD80" s="19">
        <f t="shared" si="12"/>
        <v>0.63105882352941178</v>
      </c>
      <c r="BE80" s="19">
        <f t="shared" si="13"/>
        <v>0.8401764705882353</v>
      </c>
      <c r="BF80" s="19" t="e">
        <f t="shared" si="14"/>
        <v>#VALUE!</v>
      </c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D80" s="11"/>
      <c r="DE80" s="11"/>
      <c r="DF80" s="11"/>
      <c r="DG80" s="11"/>
      <c r="DH80" s="11"/>
    </row>
    <row r="81" spans="1:112">
      <c r="A81" t="s">
        <v>229</v>
      </c>
      <c r="C81" t="s">
        <v>230</v>
      </c>
      <c r="D81" s="29" t="s">
        <v>233</v>
      </c>
      <c r="E81" s="29" t="s">
        <v>233</v>
      </c>
      <c r="F81" s="27">
        <v>1.9800000000000002</v>
      </c>
      <c r="G81" s="27" t="e">
        <v>#VALUE!</v>
      </c>
      <c r="H81" s="28">
        <v>1360.5882352941176</v>
      </c>
      <c r="I81" s="28">
        <v>4349.6470588235297</v>
      </c>
      <c r="J81" s="28">
        <v>652.23529411764707</v>
      </c>
      <c r="K81" s="27" t="e">
        <v>#VALUE!</v>
      </c>
      <c r="L81" s="27" t="e">
        <v>#VALUE!</v>
      </c>
      <c r="M81" s="27">
        <v>136.58823529411765</v>
      </c>
      <c r="N81" s="28">
        <v>0.21705882352941175</v>
      </c>
      <c r="O81" s="28">
        <v>5409.5294117647054</v>
      </c>
      <c r="P81" s="27">
        <v>5319.5294117647054</v>
      </c>
      <c r="Q81" s="28">
        <v>1122.3529411764705</v>
      </c>
      <c r="R81" s="28" t="e">
        <v>#VALUE!</v>
      </c>
      <c r="S81" s="27" t="e">
        <v>#VALUE!</v>
      </c>
      <c r="T81" s="28">
        <v>4010.8235294117649</v>
      </c>
      <c r="U81" s="27">
        <v>720000</v>
      </c>
      <c r="V81" s="28">
        <v>67.235294117647058</v>
      </c>
      <c r="W81" s="28">
        <v>26.36470588235294</v>
      </c>
      <c r="X81" s="27" t="e">
        <v>#VALUE!</v>
      </c>
      <c r="Y81" s="27" t="e">
        <v>#VALUE!</v>
      </c>
      <c r="Z81" s="28">
        <v>374.8235294117647</v>
      </c>
      <c r="AA81" s="28">
        <v>36.529411764705884</v>
      </c>
      <c r="AB81" s="27">
        <v>37.90588235294117</v>
      </c>
      <c r="AC81" s="28">
        <v>0.97729411764705887</v>
      </c>
      <c r="AD81" s="27" t="e">
        <v>#VALUE!</v>
      </c>
      <c r="AE81" s="27">
        <v>6.7129411764705882E-2</v>
      </c>
      <c r="AF81" s="27">
        <v>3.441176470588235E-2</v>
      </c>
      <c r="AG81" s="27">
        <v>1.2811764705882351</v>
      </c>
      <c r="AH81" s="27">
        <v>1.2811764705882351</v>
      </c>
      <c r="AI81" s="27">
        <v>0.10905882352941176</v>
      </c>
      <c r="AJ81" s="28" t="e">
        <v>#VALUE!</v>
      </c>
      <c r="AK81" s="27" t="e">
        <v>#VALUE!</v>
      </c>
      <c r="AL81" s="27">
        <v>7.8352941176470584E-2</v>
      </c>
      <c r="AM81" s="28">
        <v>1.8423529411764707</v>
      </c>
      <c r="AN81" s="27" t="e">
        <v>#VALUE!</v>
      </c>
      <c r="AO81" s="27">
        <v>3.3035294117647059E-2</v>
      </c>
      <c r="AP81" s="27" t="e">
        <v>#VALUE!</v>
      </c>
      <c r="AQ81" s="27">
        <v>2.3188235294117648E-2</v>
      </c>
      <c r="AR81" s="27" t="e">
        <v>#VALUE!</v>
      </c>
      <c r="AS81" s="27" t="e">
        <v>#VALUE!</v>
      </c>
      <c r="AT81" s="27">
        <v>1.1858823529411764E-2</v>
      </c>
      <c r="AU81" s="27">
        <v>3.5258823529411764E-3</v>
      </c>
      <c r="AV81" s="27" t="e">
        <v>#VALUE!</v>
      </c>
      <c r="AW81" s="27" t="e">
        <v>#VALUE!</v>
      </c>
      <c r="AX81" s="27" t="e">
        <v>#VALUE!</v>
      </c>
      <c r="AY81" s="27" t="e">
        <v>#VALUE!</v>
      </c>
      <c r="AZ81" s="27">
        <v>2.1176470588235297E-2</v>
      </c>
      <c r="BB81" s="19">
        <f t="shared" si="10"/>
        <v>6531.8823529411757</v>
      </c>
      <c r="BC81" s="19">
        <f t="shared" si="11"/>
        <v>8360.4705882352937</v>
      </c>
      <c r="BD81" s="19">
        <f t="shared" si="12"/>
        <v>0.65318823529411751</v>
      </c>
      <c r="BE81" s="19">
        <f t="shared" si="13"/>
        <v>0.83604705882352937</v>
      </c>
      <c r="BF81" s="19" t="e">
        <f t="shared" si="14"/>
        <v>#VALUE!</v>
      </c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D81" s="11"/>
      <c r="DE81" s="11"/>
      <c r="DF81" s="11"/>
      <c r="DG81" s="11"/>
      <c r="DH81" s="11"/>
    </row>
    <row r="82" spans="1:112">
      <c r="A82" t="s">
        <v>229</v>
      </c>
      <c r="C82" t="s">
        <v>230</v>
      </c>
      <c r="D82" s="29" t="s">
        <v>234</v>
      </c>
      <c r="E82" s="29" t="s">
        <v>234</v>
      </c>
      <c r="F82" s="27">
        <v>2.2658823529411767</v>
      </c>
      <c r="G82" s="27" t="e">
        <v>#VALUE!</v>
      </c>
      <c r="H82" s="28">
        <v>1395.5294117647059</v>
      </c>
      <c r="I82" s="28">
        <v>4346.4705882352937</v>
      </c>
      <c r="J82" s="28">
        <v>270</v>
      </c>
      <c r="K82" s="27" t="e">
        <v>#VALUE!</v>
      </c>
      <c r="L82" s="27" t="e">
        <v>#VALUE!</v>
      </c>
      <c r="M82" s="27" t="e">
        <v>#VALUE!</v>
      </c>
      <c r="N82" s="28">
        <v>0.31023529411764705</v>
      </c>
      <c r="O82" s="28">
        <v>5169.1764705882351</v>
      </c>
      <c r="P82" s="27">
        <v>5159.6470588235297</v>
      </c>
      <c r="Q82" s="28">
        <v>1157.2941176470588</v>
      </c>
      <c r="R82" s="28" t="e">
        <v>#VALUE!</v>
      </c>
      <c r="S82" s="27" t="e">
        <v>#VALUE!</v>
      </c>
      <c r="T82" s="28">
        <v>4243.7647058823522</v>
      </c>
      <c r="U82" s="27">
        <v>720000</v>
      </c>
      <c r="V82" s="28">
        <v>66.705882352941174</v>
      </c>
      <c r="W82" s="28">
        <v>25.200000000000003</v>
      </c>
      <c r="X82" s="27">
        <v>0.17788235294117649</v>
      </c>
      <c r="Y82" s="27">
        <v>0.20541176470588235</v>
      </c>
      <c r="Z82" s="28">
        <v>365.29411764705884</v>
      </c>
      <c r="AA82" s="28">
        <v>38.223529411764709</v>
      </c>
      <c r="AB82" s="27">
        <v>38.647058823529413</v>
      </c>
      <c r="AC82" s="28">
        <v>0.94870588235294118</v>
      </c>
      <c r="AD82" s="27" t="e">
        <v>#VALUE!</v>
      </c>
      <c r="AE82" s="27">
        <v>4.8388235294117642E-2</v>
      </c>
      <c r="AF82" s="27" t="e">
        <v>#VALUE!</v>
      </c>
      <c r="AG82" s="27">
        <v>0.39176470588235296</v>
      </c>
      <c r="AH82" s="27">
        <v>0.39600000000000002</v>
      </c>
      <c r="AI82" s="27">
        <v>3.282352941176471E-2</v>
      </c>
      <c r="AJ82" s="28" t="e">
        <v>#VALUE!</v>
      </c>
      <c r="AK82" s="27" t="e">
        <v>#VALUE!</v>
      </c>
      <c r="AL82" s="27">
        <v>6.6917647058823526E-2</v>
      </c>
      <c r="AM82" s="28">
        <v>1.1329411764705883</v>
      </c>
      <c r="AN82" s="27" t="e">
        <v>#VALUE!</v>
      </c>
      <c r="AO82" s="27" t="e">
        <v>#VALUE!</v>
      </c>
      <c r="AP82" s="27" t="e">
        <v>#VALUE!</v>
      </c>
      <c r="AQ82" s="27">
        <v>6.9776470588235294E-3</v>
      </c>
      <c r="AR82" s="27" t="e">
        <v>#VALUE!</v>
      </c>
      <c r="AS82" s="27">
        <v>1.196470588235294E-2</v>
      </c>
      <c r="AT82" s="27">
        <v>1.6517647058823529E-2</v>
      </c>
      <c r="AU82" s="27" t="e">
        <v>#VALUE!</v>
      </c>
      <c r="AV82" s="27" t="e">
        <v>#VALUE!</v>
      </c>
      <c r="AW82" s="27" t="e">
        <v>#VALUE!</v>
      </c>
      <c r="AX82" s="27" t="e">
        <v>#VALUE!</v>
      </c>
      <c r="AY82" s="27" t="e">
        <v>#VALUE!</v>
      </c>
      <c r="AZ82" s="27" t="e">
        <v>#VALUE!</v>
      </c>
      <c r="BB82" s="19">
        <f t="shared" si="10"/>
        <v>6326.4705882352937</v>
      </c>
      <c r="BC82" s="19">
        <f t="shared" si="11"/>
        <v>8590.2352941176468</v>
      </c>
      <c r="BD82" s="19">
        <f t="shared" si="12"/>
        <v>0.63264705882352934</v>
      </c>
      <c r="BE82" s="19">
        <f t="shared" si="13"/>
        <v>0.85902352941176463</v>
      </c>
      <c r="BF82" s="19" t="e">
        <f t="shared" si="14"/>
        <v>#VALUE!</v>
      </c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D82" s="11"/>
      <c r="DE82" s="11"/>
      <c r="DF82" s="11"/>
      <c r="DG82" s="11"/>
      <c r="DH82" s="11"/>
    </row>
    <row r="83" spans="1:112">
      <c r="A83" t="s">
        <v>229</v>
      </c>
      <c r="C83" t="s">
        <v>230</v>
      </c>
      <c r="D83" s="29" t="s">
        <v>235</v>
      </c>
      <c r="E83" s="29" t="s">
        <v>235</v>
      </c>
      <c r="F83" s="27" t="e">
        <v>#VALUE!</v>
      </c>
      <c r="G83" s="27" t="e">
        <v>#VALUE!</v>
      </c>
      <c r="H83" s="28">
        <v>1373.2941176470588</v>
      </c>
      <c r="I83" s="28">
        <v>4258.5882352941171</v>
      </c>
      <c r="J83" s="28">
        <v>483.88235294117646</v>
      </c>
      <c r="K83" s="27" t="e">
        <v>#VALUE!</v>
      </c>
      <c r="L83" s="27" t="e">
        <v>#VALUE!</v>
      </c>
      <c r="M83" s="27" t="e">
        <v>#VALUE!</v>
      </c>
      <c r="N83" s="28">
        <v>0.27635294117647063</v>
      </c>
      <c r="O83" s="28">
        <v>5193.5294117647063</v>
      </c>
      <c r="P83" s="27">
        <v>5293.0588235294117</v>
      </c>
      <c r="Q83" s="28">
        <v>1201.7647058823529</v>
      </c>
      <c r="R83" s="28" t="e">
        <v>#VALUE!</v>
      </c>
      <c r="S83" s="27" t="e">
        <v>#VALUE!</v>
      </c>
      <c r="T83" s="28">
        <v>3957.8823529411766</v>
      </c>
      <c r="U83" s="27">
        <v>720000</v>
      </c>
      <c r="V83" s="28">
        <v>64.8</v>
      </c>
      <c r="W83" s="28">
        <v>25.941176470588232</v>
      </c>
      <c r="X83" s="27">
        <v>0.18741176470588233</v>
      </c>
      <c r="Y83" s="27">
        <v>0.19905882352941176</v>
      </c>
      <c r="Z83" s="28">
        <v>320.8235294117647</v>
      </c>
      <c r="AA83" s="28">
        <v>33.352941176470587</v>
      </c>
      <c r="AB83" s="27">
        <v>33.458823529411767</v>
      </c>
      <c r="AC83" s="28">
        <v>0.92541176470588238</v>
      </c>
      <c r="AD83" s="27" t="e">
        <v>#VALUE!</v>
      </c>
      <c r="AE83" s="27">
        <v>0.11329411764705882</v>
      </c>
      <c r="AF83" s="27">
        <v>6.3105882352941182E-3</v>
      </c>
      <c r="AG83" s="27">
        <v>0.18847058823529414</v>
      </c>
      <c r="AH83" s="27">
        <v>0.26894117647058824</v>
      </c>
      <c r="AI83" s="27">
        <v>2.9011764705882351E-2</v>
      </c>
      <c r="AJ83" s="28">
        <v>4.2882352941176476E-2</v>
      </c>
      <c r="AK83" s="27" t="e">
        <v>#VALUE!</v>
      </c>
      <c r="AL83" s="27">
        <v>5.5800000000000002E-2</v>
      </c>
      <c r="AM83" s="28">
        <v>1.4929411764705882</v>
      </c>
      <c r="AN83" s="27" t="e">
        <v>#VALUE!</v>
      </c>
      <c r="AO83" s="27" t="e">
        <v>#VALUE!</v>
      </c>
      <c r="AP83" s="27" t="e">
        <v>#VALUE!</v>
      </c>
      <c r="AQ83" s="27">
        <v>5.9400000000000008E-3</v>
      </c>
      <c r="AR83" s="27" t="e">
        <v>#VALUE!</v>
      </c>
      <c r="AS83" s="27" t="e">
        <v>#VALUE!</v>
      </c>
      <c r="AT83" s="27">
        <v>1.9694117647058824E-2</v>
      </c>
      <c r="AU83" s="27" t="e">
        <v>#VALUE!</v>
      </c>
      <c r="AV83" s="27" t="e">
        <v>#VALUE!</v>
      </c>
      <c r="AW83" s="27" t="e">
        <v>#VALUE!</v>
      </c>
      <c r="AX83" s="27" t="e">
        <v>#VALUE!</v>
      </c>
      <c r="AY83" s="27" t="e">
        <v>#VALUE!</v>
      </c>
      <c r="AZ83" s="27" t="e">
        <v>#VALUE!</v>
      </c>
      <c r="BB83" s="19">
        <f t="shared" si="10"/>
        <v>6395.2941176470595</v>
      </c>
      <c r="BC83" s="19">
        <f t="shared" si="11"/>
        <v>8216.4705882352937</v>
      </c>
      <c r="BD83" s="19">
        <f t="shared" si="12"/>
        <v>0.63952941176470601</v>
      </c>
      <c r="BE83" s="19">
        <f t="shared" si="13"/>
        <v>0.8216470588235294</v>
      </c>
      <c r="BF83" s="19" t="e">
        <f t="shared" si="14"/>
        <v>#VALUE!</v>
      </c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D83" s="11"/>
      <c r="DE83" s="11"/>
      <c r="DF83" s="11"/>
      <c r="DG83" s="11"/>
      <c r="DH83" s="11"/>
    </row>
    <row r="84" spans="1:112">
      <c r="A84" t="s">
        <v>229</v>
      </c>
      <c r="C84" t="s">
        <v>230</v>
      </c>
      <c r="D84" s="29" t="s">
        <v>236</v>
      </c>
      <c r="E84" s="29" t="s">
        <v>236</v>
      </c>
      <c r="F84" s="27">
        <v>2.2870588235294118</v>
      </c>
      <c r="G84" s="27" t="e">
        <v>#VALUE!</v>
      </c>
      <c r="H84" s="28">
        <v>1147.7647058823529</v>
      </c>
      <c r="I84" s="28">
        <v>4120.9411764705883</v>
      </c>
      <c r="J84" s="28">
        <v>301.76470588235293</v>
      </c>
      <c r="K84" s="27" t="e">
        <v>#VALUE!</v>
      </c>
      <c r="L84" s="27" t="e">
        <v>#VALUE!</v>
      </c>
      <c r="M84" s="27" t="e">
        <v>#VALUE!</v>
      </c>
      <c r="N84" s="28">
        <v>0.24352941176470588</v>
      </c>
      <c r="O84" s="28">
        <v>4928.8235294117649</v>
      </c>
      <c r="P84" s="27">
        <v>4968</v>
      </c>
      <c r="Q84" s="28">
        <v>1114.9411764705883</v>
      </c>
      <c r="R84" s="28" t="e">
        <v>#VALUE!</v>
      </c>
      <c r="S84" s="27" t="e">
        <v>#VALUE!</v>
      </c>
      <c r="T84" s="28">
        <v>4060.5882352941176</v>
      </c>
      <c r="U84" s="27">
        <v>720000</v>
      </c>
      <c r="V84" s="28">
        <v>67.870588235294107</v>
      </c>
      <c r="W84" s="28">
        <v>24.882352941176467</v>
      </c>
      <c r="X84" s="27" t="e">
        <v>#VALUE!</v>
      </c>
      <c r="Y84" s="27" t="e">
        <v>#VALUE!</v>
      </c>
      <c r="Z84" s="28">
        <v>339.88235294117646</v>
      </c>
      <c r="AA84" s="28">
        <v>32.717647058823523</v>
      </c>
      <c r="AB84" s="27">
        <v>32.611764705882358</v>
      </c>
      <c r="AC84" s="28">
        <v>1.0694117647058823</v>
      </c>
      <c r="AD84" s="27" t="e">
        <v>#VALUE!</v>
      </c>
      <c r="AE84" s="27" t="e">
        <v>#VALUE!</v>
      </c>
      <c r="AF84" s="27" t="e">
        <v>#VALUE!</v>
      </c>
      <c r="AG84" s="27">
        <v>0.16517647058823529</v>
      </c>
      <c r="AH84" s="27">
        <v>0.14505882352941177</v>
      </c>
      <c r="AI84" s="27">
        <v>3.0705882352941177E-2</v>
      </c>
      <c r="AJ84" s="28">
        <v>8.3964705882352941E-2</v>
      </c>
      <c r="AK84" s="27" t="e">
        <v>#VALUE!</v>
      </c>
      <c r="AL84" s="27">
        <v>5.7070588235294116E-2</v>
      </c>
      <c r="AM84" s="28">
        <v>1.4929411764705882</v>
      </c>
      <c r="AN84" s="27" t="e">
        <v>#VALUE!</v>
      </c>
      <c r="AO84" s="27" t="e">
        <v>#VALUE!</v>
      </c>
      <c r="AP84" s="27" t="e">
        <v>#VALUE!</v>
      </c>
      <c r="AQ84" s="27" t="e">
        <v>#VALUE!</v>
      </c>
      <c r="AR84" s="27" t="e">
        <v>#VALUE!</v>
      </c>
      <c r="AS84" s="27" t="e">
        <v>#VALUE!</v>
      </c>
      <c r="AT84" s="27">
        <v>9.7729411764705884E-3</v>
      </c>
      <c r="AU84" s="27" t="e">
        <v>#VALUE!</v>
      </c>
      <c r="AV84" s="27" t="e">
        <v>#VALUE!</v>
      </c>
      <c r="AW84" s="27" t="e">
        <v>#VALUE!</v>
      </c>
      <c r="AX84" s="27" t="e">
        <v>#VALUE!</v>
      </c>
      <c r="AY84" s="27" t="e">
        <v>#VALUE!</v>
      </c>
      <c r="AZ84" s="27" t="e">
        <v>#VALUE!</v>
      </c>
      <c r="BB84" s="19">
        <f t="shared" si="10"/>
        <v>6043.7647058823532</v>
      </c>
      <c r="BC84" s="19">
        <f t="shared" si="11"/>
        <v>8181.5294117647063</v>
      </c>
      <c r="BD84" s="19">
        <f t="shared" si="12"/>
        <v>0.6043764705882354</v>
      </c>
      <c r="BE84" s="19">
        <f t="shared" si="13"/>
        <v>0.81815294117647053</v>
      </c>
      <c r="BF84" s="19" t="e">
        <f t="shared" si="14"/>
        <v>#VALUE!</v>
      </c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D84" s="11"/>
      <c r="DE84" s="11"/>
      <c r="DF84" s="11"/>
      <c r="DG84" s="11"/>
      <c r="DH84" s="11"/>
    </row>
    <row r="85" spans="1:112">
      <c r="A85" t="s">
        <v>229</v>
      </c>
      <c r="C85" t="s">
        <v>230</v>
      </c>
      <c r="D85" s="29" t="s">
        <v>237</v>
      </c>
      <c r="E85" s="29" t="s">
        <v>237</v>
      </c>
      <c r="F85" s="27">
        <v>1.9058823529411766</v>
      </c>
      <c r="G85" s="27" t="e">
        <v>#VALUE!</v>
      </c>
      <c r="H85" s="28">
        <v>1173.1764705882351</v>
      </c>
      <c r="I85" s="28">
        <v>4257.5294117647063</v>
      </c>
      <c r="J85" s="28">
        <v>289.05882352941177</v>
      </c>
      <c r="K85" s="27" t="e">
        <v>#VALUE!</v>
      </c>
      <c r="L85" s="27" t="e">
        <v>#VALUE!</v>
      </c>
      <c r="M85" s="27" t="e">
        <v>#VALUE!</v>
      </c>
      <c r="N85" s="28">
        <v>0.29117647058823531</v>
      </c>
      <c r="O85" s="28">
        <v>5172.3529411764712</v>
      </c>
      <c r="P85" s="27">
        <v>5141.6470588235288</v>
      </c>
      <c r="Q85" s="28">
        <v>1251.5294117647059</v>
      </c>
      <c r="R85" s="28">
        <v>2.7211764705882353</v>
      </c>
      <c r="S85" s="27">
        <v>1.6835294117647059</v>
      </c>
      <c r="T85" s="28">
        <v>4217.2941176470586</v>
      </c>
      <c r="U85" s="27">
        <v>720000</v>
      </c>
      <c r="V85" s="28">
        <v>66.07058823529411</v>
      </c>
      <c r="W85" s="28">
        <v>25.623529411764704</v>
      </c>
      <c r="X85" s="27" t="e">
        <v>#VALUE!</v>
      </c>
      <c r="Y85" s="27" t="e">
        <v>#VALUE!</v>
      </c>
      <c r="Z85" s="28">
        <v>363.1764705882353</v>
      </c>
      <c r="AA85" s="28">
        <v>34.941176470588239</v>
      </c>
      <c r="AB85" s="27">
        <v>34.623529411764707</v>
      </c>
      <c r="AC85" s="28">
        <v>0.78035294117647058</v>
      </c>
      <c r="AD85" s="27" t="e">
        <v>#VALUE!</v>
      </c>
      <c r="AE85" s="27" t="e">
        <v>#VALUE!</v>
      </c>
      <c r="AF85" s="27" t="e">
        <v>#VALUE!</v>
      </c>
      <c r="AG85" s="27">
        <v>0.41399999999999998</v>
      </c>
      <c r="AH85" s="27">
        <v>0.32400000000000001</v>
      </c>
      <c r="AI85" s="27">
        <v>5.0294117647058822E-2</v>
      </c>
      <c r="AJ85" s="28">
        <v>5.897647058823529E-2</v>
      </c>
      <c r="AK85" s="27" t="e">
        <v>#VALUE!</v>
      </c>
      <c r="AL85" s="27">
        <v>5.5588235294117647E-2</v>
      </c>
      <c r="AM85" s="28">
        <v>1.3870588235294117</v>
      </c>
      <c r="AN85" s="27" t="e">
        <v>#VALUE!</v>
      </c>
      <c r="AO85" s="27" t="e">
        <v>#VALUE!</v>
      </c>
      <c r="AP85" s="27" t="e">
        <v>#VALUE!</v>
      </c>
      <c r="AQ85" s="27" t="e">
        <v>#VALUE!</v>
      </c>
      <c r="AR85" s="27" t="e">
        <v>#VALUE!</v>
      </c>
      <c r="AS85" s="27">
        <v>1.7894117647058821E-2</v>
      </c>
      <c r="AT85" s="27">
        <v>2.1176470588235297E-2</v>
      </c>
      <c r="AU85" s="27" t="e">
        <v>#VALUE!</v>
      </c>
      <c r="AV85" s="27" t="e">
        <v>#VALUE!</v>
      </c>
      <c r="AW85" s="27" t="e">
        <v>#VALUE!</v>
      </c>
      <c r="AX85" s="27" t="e">
        <v>#VALUE!</v>
      </c>
      <c r="AY85" s="27" t="e">
        <v>#VALUE!</v>
      </c>
      <c r="AZ85" s="27" t="e">
        <v>#VALUE!</v>
      </c>
      <c r="BB85" s="19">
        <f t="shared" si="10"/>
        <v>6423.8823529411766</v>
      </c>
      <c r="BC85" s="19">
        <f t="shared" si="11"/>
        <v>8474.8235294117658</v>
      </c>
      <c r="BD85" s="19">
        <f t="shared" si="12"/>
        <v>0.6423882352941177</v>
      </c>
      <c r="BE85" s="19">
        <f t="shared" si="13"/>
        <v>0.84748235294117658</v>
      </c>
      <c r="BF85" s="19">
        <f t="shared" si="14"/>
        <v>6.0733977648892356E-3</v>
      </c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D85" s="11"/>
      <c r="DE85" s="11"/>
      <c r="DF85" s="11"/>
      <c r="DG85" s="11"/>
      <c r="DH85" s="11"/>
    </row>
    <row r="86" spans="1:112">
      <c r="A86" t="s">
        <v>229</v>
      </c>
      <c r="C86" t="s">
        <v>230</v>
      </c>
      <c r="D86" s="29" t="s">
        <v>238</v>
      </c>
      <c r="E86" s="29" t="s">
        <v>238</v>
      </c>
      <c r="F86" s="27">
        <v>1.62</v>
      </c>
      <c r="G86" s="27" t="e">
        <v>#VALUE!</v>
      </c>
      <c r="H86" s="28">
        <v>775.05882352941182</v>
      </c>
      <c r="I86" s="28">
        <v>2760.3529411764703</v>
      </c>
      <c r="J86" s="28">
        <v>1053.5294117647059</v>
      </c>
      <c r="K86" s="27" t="e">
        <v>#VALUE!</v>
      </c>
      <c r="L86" s="27" t="e">
        <v>#VALUE!</v>
      </c>
      <c r="M86" s="27">
        <v>896.82352941176475</v>
      </c>
      <c r="N86" s="28">
        <v>0.19376470588235295</v>
      </c>
      <c r="O86" s="28">
        <v>4542.3529411764703</v>
      </c>
      <c r="P86" s="27">
        <v>4597.411764705882</v>
      </c>
      <c r="Q86" s="28">
        <v>1154.1176470588234</v>
      </c>
      <c r="R86" s="28">
        <v>2.3823529411764706</v>
      </c>
      <c r="S86" s="27" t="e">
        <v>#VALUE!</v>
      </c>
      <c r="T86" s="28">
        <v>3279.1764705882351</v>
      </c>
      <c r="U86" s="27">
        <v>720000</v>
      </c>
      <c r="V86" s="28">
        <v>56.435294117647061</v>
      </c>
      <c r="W86" s="28">
        <v>25.729411764705883</v>
      </c>
      <c r="X86" s="27">
        <v>0.22341176470588234</v>
      </c>
      <c r="Y86" s="27">
        <v>0.36211764705882354</v>
      </c>
      <c r="Z86" s="28">
        <v>205.41176470588235</v>
      </c>
      <c r="AA86" s="28">
        <v>28.164705882352944</v>
      </c>
      <c r="AB86" s="27">
        <v>27.741176470588233</v>
      </c>
      <c r="AC86" s="28" t="e">
        <v>#VALUE!</v>
      </c>
      <c r="AD86" s="27" t="e">
        <v>#VALUE!</v>
      </c>
      <c r="AE86" s="27">
        <v>2.1070588235294117</v>
      </c>
      <c r="AF86" s="27">
        <v>6.0035294117647055E-2</v>
      </c>
      <c r="AG86" s="27">
        <v>0.14400000000000002</v>
      </c>
      <c r="AH86" s="27">
        <v>0.20329411764705882</v>
      </c>
      <c r="AI86" s="27">
        <v>2.5623529411764705E-2</v>
      </c>
      <c r="AJ86" s="28">
        <v>7.46470588235294E-2</v>
      </c>
      <c r="AK86" s="27" t="e">
        <v>#VALUE!</v>
      </c>
      <c r="AL86" s="27">
        <v>4.4576470588235294E-2</v>
      </c>
      <c r="AM86" s="28">
        <v>1.4188235294117648</v>
      </c>
      <c r="AN86" s="27" t="e">
        <v>#VALUE!</v>
      </c>
      <c r="AO86" s="27">
        <v>0.8819999999999999</v>
      </c>
      <c r="AP86" s="27" t="e">
        <v>#VALUE!</v>
      </c>
      <c r="AQ86" s="27">
        <v>6.5752941176470585E-3</v>
      </c>
      <c r="AR86" s="27" t="e">
        <v>#VALUE!</v>
      </c>
      <c r="AS86" s="27" t="e">
        <v>#VALUE!</v>
      </c>
      <c r="AT86" s="27">
        <v>2.0117647058823528E-2</v>
      </c>
      <c r="AU86" s="27">
        <v>4.2882352941176476E-2</v>
      </c>
      <c r="AV86" s="27">
        <v>1.0143529411764706E-2</v>
      </c>
      <c r="AW86" s="27">
        <v>0.39176470588235296</v>
      </c>
      <c r="AX86" s="27" t="e">
        <v>#VALUE!</v>
      </c>
      <c r="AY86" s="27" t="e">
        <v>#VALUE!</v>
      </c>
      <c r="AZ86" s="27">
        <v>1.567058823529412E-2</v>
      </c>
      <c r="BB86" s="19">
        <f t="shared" si="10"/>
        <v>5696.4705882352937</v>
      </c>
      <c r="BC86" s="19">
        <f t="shared" si="11"/>
        <v>6039.5294117647054</v>
      </c>
      <c r="BD86" s="19">
        <f t="shared" si="12"/>
        <v>0.56964705882352928</v>
      </c>
      <c r="BE86" s="19">
        <f t="shared" si="13"/>
        <v>0.60395294117647058</v>
      </c>
      <c r="BF86" s="19" t="e">
        <f t="shared" si="14"/>
        <v>#VALUE!</v>
      </c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D86" s="11"/>
      <c r="DE86" s="11"/>
      <c r="DF86" s="11"/>
      <c r="DG86" s="11"/>
      <c r="DH86" s="11"/>
    </row>
    <row r="87" spans="1:112">
      <c r="A87" t="s">
        <v>229</v>
      </c>
      <c r="C87" t="s">
        <v>230</v>
      </c>
      <c r="D87" s="29" t="s">
        <v>239</v>
      </c>
      <c r="E87" s="29" t="s">
        <v>239</v>
      </c>
      <c r="F87" s="27">
        <v>2.1811764705882353</v>
      </c>
      <c r="G87" s="27" t="e">
        <v>#VALUE!</v>
      </c>
      <c r="H87" s="28">
        <v>1038.7058823529412</v>
      </c>
      <c r="I87" s="28">
        <v>4029.8823529411761</v>
      </c>
      <c r="J87" s="28">
        <v>461.64705882352939</v>
      </c>
      <c r="K87" s="27" t="e">
        <v>#VALUE!</v>
      </c>
      <c r="L87" s="27" t="e">
        <v>#VALUE!</v>
      </c>
      <c r="M87" s="27" t="e">
        <v>#VALUE!</v>
      </c>
      <c r="N87" s="28">
        <v>0.22235294117647059</v>
      </c>
      <c r="O87" s="28">
        <v>5121.5294117647054</v>
      </c>
      <c r="P87" s="27">
        <v>5011.411764705882</v>
      </c>
      <c r="Q87" s="28">
        <v>1155.1764705882354</v>
      </c>
      <c r="R87" s="28">
        <v>2.3505882352941181</v>
      </c>
      <c r="S87" s="27" t="e">
        <v>#VALUE!</v>
      </c>
      <c r="T87" s="28">
        <v>4118.8235294117649</v>
      </c>
      <c r="U87" s="27">
        <v>720000</v>
      </c>
      <c r="V87" s="28">
        <v>65.54117647058824</v>
      </c>
      <c r="W87" s="28">
        <v>26.89411764705882</v>
      </c>
      <c r="X87" s="27" t="e">
        <v>#VALUE!</v>
      </c>
      <c r="Y87" s="27">
        <v>0.14717647058823533</v>
      </c>
      <c r="Z87" s="28">
        <v>560.11764705882354</v>
      </c>
      <c r="AA87" s="28">
        <v>33.247058823529407</v>
      </c>
      <c r="AB87" s="27">
        <v>31.235294117647062</v>
      </c>
      <c r="AC87" s="28">
        <v>0.79411764705882348</v>
      </c>
      <c r="AD87" s="27" t="e">
        <v>#VALUE!</v>
      </c>
      <c r="AE87" s="27">
        <v>7.644705882352941E-2</v>
      </c>
      <c r="AF87" s="27" t="e">
        <v>#VALUE!</v>
      </c>
      <c r="AG87" s="27">
        <v>0.22341176470588234</v>
      </c>
      <c r="AH87" s="27">
        <v>0.24564705882352941</v>
      </c>
      <c r="AI87" s="27">
        <v>3.9494117647058818E-2</v>
      </c>
      <c r="AJ87" s="28" t="e">
        <v>#VALUE!</v>
      </c>
      <c r="AK87" s="27" t="e">
        <v>#VALUE!</v>
      </c>
      <c r="AL87" s="27">
        <v>4.9870588235294118E-2</v>
      </c>
      <c r="AM87" s="28">
        <v>1.2705882352941176</v>
      </c>
      <c r="AN87" s="27" t="e">
        <v>#VALUE!</v>
      </c>
      <c r="AO87" s="27">
        <v>9.084705882352942E-2</v>
      </c>
      <c r="AP87" s="27" t="e">
        <v>#VALUE!</v>
      </c>
      <c r="AQ87" s="27" t="e">
        <v>#VALUE!</v>
      </c>
      <c r="AR87" s="27" t="e">
        <v>#VALUE!</v>
      </c>
      <c r="AS87" s="27" t="e">
        <v>#VALUE!</v>
      </c>
      <c r="AT87" s="27">
        <v>2.212941176470588E-2</v>
      </c>
      <c r="AU87" s="27" t="e">
        <v>#VALUE!</v>
      </c>
      <c r="AV87" s="27" t="e">
        <v>#VALUE!</v>
      </c>
      <c r="AW87" s="27" t="e">
        <v>#VALUE!</v>
      </c>
      <c r="AX87" s="27" t="e">
        <v>#VALUE!</v>
      </c>
      <c r="AY87" s="27" t="e">
        <v>#VALUE!</v>
      </c>
      <c r="AZ87" s="27" t="e">
        <v>#VALUE!</v>
      </c>
      <c r="BB87" s="19">
        <f t="shared" si="10"/>
        <v>6276.7058823529405</v>
      </c>
      <c r="BC87" s="19">
        <f t="shared" si="11"/>
        <v>8148.7058823529405</v>
      </c>
      <c r="BD87" s="19">
        <f t="shared" si="12"/>
        <v>0.62767058823529398</v>
      </c>
      <c r="BE87" s="19">
        <f t="shared" si="13"/>
        <v>0.81487058823529401</v>
      </c>
      <c r="BF87" s="19" t="e">
        <f t="shared" si="14"/>
        <v>#VALUE!</v>
      </c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D87" s="11"/>
      <c r="DE87" s="11"/>
      <c r="DF87" s="11"/>
      <c r="DG87" s="11"/>
      <c r="DH87" s="11"/>
    </row>
    <row r="88" spans="1:112">
      <c r="A88" t="s">
        <v>229</v>
      </c>
      <c r="C88" t="s">
        <v>230</v>
      </c>
      <c r="D88" s="29" t="s">
        <v>240</v>
      </c>
      <c r="E88" s="29" t="s">
        <v>240</v>
      </c>
      <c r="F88" s="27">
        <v>3.229411764705882</v>
      </c>
      <c r="G88" s="27" t="e">
        <v>#VALUE!</v>
      </c>
      <c r="H88" s="28">
        <v>579.17647058823536</v>
      </c>
      <c r="I88" s="28">
        <v>3874.2352941176468</v>
      </c>
      <c r="J88" s="28">
        <v>442.58823529411762</v>
      </c>
      <c r="K88" s="27" t="e">
        <v>#VALUE!</v>
      </c>
      <c r="L88" s="27" t="e">
        <v>#VALUE!</v>
      </c>
      <c r="M88" s="27" t="e">
        <v>#VALUE!</v>
      </c>
      <c r="N88" s="28">
        <v>0.2985882352941176</v>
      </c>
      <c r="O88" s="28">
        <v>4547.6470588235297</v>
      </c>
      <c r="P88" s="27">
        <v>4574.1176470588234</v>
      </c>
      <c r="Q88" s="28">
        <v>1042.9411764705883</v>
      </c>
      <c r="R88" s="28">
        <v>6.130588235294117</v>
      </c>
      <c r="S88" s="27">
        <v>6.5117647058823538</v>
      </c>
      <c r="T88" s="28">
        <v>3479.294117647059</v>
      </c>
      <c r="U88" s="27">
        <v>720000</v>
      </c>
      <c r="V88" s="28">
        <v>63.10588235294118</v>
      </c>
      <c r="W88" s="28">
        <v>26.047058823529415</v>
      </c>
      <c r="X88" s="27" t="e">
        <v>#VALUE!</v>
      </c>
      <c r="Y88" s="27" t="e">
        <v>#VALUE!</v>
      </c>
      <c r="Z88" s="28">
        <v>697.76470588235293</v>
      </c>
      <c r="AA88" s="28">
        <v>23.294117647058822</v>
      </c>
      <c r="AB88" s="27">
        <v>23.294117647058822</v>
      </c>
      <c r="AC88" s="28">
        <v>0.88411764705882356</v>
      </c>
      <c r="AD88" s="27" t="e">
        <v>#VALUE!</v>
      </c>
      <c r="AE88" s="27">
        <v>1.567058823529412E-2</v>
      </c>
      <c r="AF88" s="27" t="e">
        <v>#VALUE!</v>
      </c>
      <c r="AG88" s="27">
        <v>0.11964705882352941</v>
      </c>
      <c r="AH88" s="27" t="e">
        <v>#VALUE!</v>
      </c>
      <c r="AI88" s="27">
        <v>1.1647058823529411E-2</v>
      </c>
      <c r="AJ88" s="28" t="e">
        <v>#VALUE!</v>
      </c>
      <c r="AK88" s="27" t="e">
        <v>#VALUE!</v>
      </c>
      <c r="AL88" s="27" t="e">
        <v>#VALUE!</v>
      </c>
      <c r="AM88" s="28">
        <v>1.8952941176470588</v>
      </c>
      <c r="AN88" s="27" t="e">
        <v>#VALUE!</v>
      </c>
      <c r="AO88" s="27" t="e">
        <v>#VALUE!</v>
      </c>
      <c r="AP88" s="27" t="e">
        <v>#VALUE!</v>
      </c>
      <c r="AQ88" s="27" t="e">
        <v>#VALUE!</v>
      </c>
      <c r="AR88" s="27" t="e">
        <v>#VALUE!</v>
      </c>
      <c r="AS88" s="27" t="e">
        <v>#VALUE!</v>
      </c>
      <c r="AT88" s="27">
        <v>1.44E-2</v>
      </c>
      <c r="AU88" s="27" t="e">
        <v>#VALUE!</v>
      </c>
      <c r="AV88" s="27" t="e">
        <v>#VALUE!</v>
      </c>
      <c r="AW88" s="27" t="e">
        <v>#VALUE!</v>
      </c>
      <c r="AX88" s="27" t="e">
        <v>#VALUE!</v>
      </c>
      <c r="AY88" s="27" t="e">
        <v>#VALUE!</v>
      </c>
      <c r="AZ88" s="27" t="e">
        <v>#VALUE!</v>
      </c>
      <c r="BB88" s="19">
        <f t="shared" si="10"/>
        <v>5590.588235294118</v>
      </c>
      <c r="BC88" s="19">
        <f t="shared" si="11"/>
        <v>7353.5294117647063</v>
      </c>
      <c r="BD88" s="19">
        <f t="shared" si="12"/>
        <v>0.55905882352941183</v>
      </c>
      <c r="BE88" s="19">
        <f t="shared" si="13"/>
        <v>0.73535294117647065</v>
      </c>
      <c r="BF88" s="19">
        <f t="shared" si="14"/>
        <v>7.4723205200249087E-3</v>
      </c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D88" s="11"/>
      <c r="DE88" s="11"/>
      <c r="DF88" s="11"/>
      <c r="DG88" s="11"/>
      <c r="DH88" s="11"/>
    </row>
    <row r="89" spans="1:112">
      <c r="A89" t="s">
        <v>229</v>
      </c>
      <c r="C89" t="s">
        <v>230</v>
      </c>
      <c r="D89" s="29" t="s">
        <v>241</v>
      </c>
      <c r="E89" s="29" t="s">
        <v>241</v>
      </c>
      <c r="F89" s="27">
        <v>1.831764705882353</v>
      </c>
      <c r="G89" s="27" t="e">
        <v>#VALUE!</v>
      </c>
      <c r="H89" s="28">
        <v>949.76470588235293</v>
      </c>
      <c r="I89" s="28">
        <v>4088.1176470588234</v>
      </c>
      <c r="J89" s="28">
        <v>425.64705882352939</v>
      </c>
      <c r="K89" s="27" t="e">
        <v>#VALUE!</v>
      </c>
      <c r="L89" s="27" t="e">
        <v>#VALUE!</v>
      </c>
      <c r="M89" s="27" t="e">
        <v>#VALUE!</v>
      </c>
      <c r="N89" s="28">
        <v>0.23294117647058823</v>
      </c>
      <c r="O89" s="28">
        <v>4923.5294117647054</v>
      </c>
      <c r="P89" s="27">
        <v>4894.9411764705883</v>
      </c>
      <c r="Q89" s="28">
        <v>1083.1764705882354</v>
      </c>
      <c r="R89" s="28" t="e">
        <v>#VALUE!</v>
      </c>
      <c r="S89" s="27" t="e">
        <v>#VALUE!</v>
      </c>
      <c r="T89" s="28">
        <v>4076.4705882352941</v>
      </c>
      <c r="U89" s="27">
        <v>720000</v>
      </c>
      <c r="V89" s="28">
        <v>66.17647058823529</v>
      </c>
      <c r="W89" s="28">
        <v>25.835294117647056</v>
      </c>
      <c r="X89" s="27" t="e">
        <v>#VALUE!</v>
      </c>
      <c r="Y89" s="27" t="e">
        <v>#VALUE!</v>
      </c>
      <c r="Z89" s="28">
        <v>352.58823529411762</v>
      </c>
      <c r="AA89" s="28">
        <v>30.599999999999998</v>
      </c>
      <c r="AB89" s="27">
        <v>30.388235294117646</v>
      </c>
      <c r="AC89" s="28">
        <v>0.66600000000000004</v>
      </c>
      <c r="AD89" s="27" t="e">
        <v>#VALUE!</v>
      </c>
      <c r="AE89" s="27">
        <v>1.4082352941176471E-2</v>
      </c>
      <c r="AF89" s="27" t="e">
        <v>#VALUE!</v>
      </c>
      <c r="AG89" s="27">
        <v>0.25729411764705878</v>
      </c>
      <c r="AH89" s="27">
        <v>0.39282352941176474</v>
      </c>
      <c r="AI89" s="27">
        <v>2.8270588235294117E-2</v>
      </c>
      <c r="AJ89" s="28">
        <v>3.4729411764705884E-2</v>
      </c>
      <c r="AK89" s="27">
        <v>4.7647058823529403E-2</v>
      </c>
      <c r="AL89" s="27">
        <v>4.2141176470588237E-2</v>
      </c>
      <c r="AM89" s="28">
        <v>2.1388235294117646</v>
      </c>
      <c r="AN89" s="27" t="e">
        <v>#VALUE!</v>
      </c>
      <c r="AO89" s="27">
        <v>2.1282352941176471E-2</v>
      </c>
      <c r="AP89" s="27" t="e">
        <v>#VALUE!</v>
      </c>
      <c r="AQ89" s="27" t="e">
        <v>#VALUE!</v>
      </c>
      <c r="AR89" s="27" t="e">
        <v>#VALUE!</v>
      </c>
      <c r="AS89" s="27">
        <v>1.4188235294117646E-2</v>
      </c>
      <c r="AT89" s="27">
        <v>2.7E-2</v>
      </c>
      <c r="AU89" s="27" t="e">
        <v>#VALUE!</v>
      </c>
      <c r="AV89" s="27" t="e">
        <v>#VALUE!</v>
      </c>
      <c r="AW89" s="27" t="e">
        <v>#VALUE!</v>
      </c>
      <c r="AX89" s="27" t="e">
        <v>#VALUE!</v>
      </c>
      <c r="AY89" s="27" t="e">
        <v>#VALUE!</v>
      </c>
      <c r="AZ89" s="27" t="e">
        <v>#VALUE!</v>
      </c>
      <c r="BB89" s="19">
        <f t="shared" si="10"/>
        <v>6006.7058823529405</v>
      </c>
      <c r="BC89" s="19">
        <f t="shared" si="11"/>
        <v>8164.5882352941171</v>
      </c>
      <c r="BD89" s="19">
        <f t="shared" si="12"/>
        <v>0.60067058823529407</v>
      </c>
      <c r="BE89" s="19">
        <f t="shared" si="13"/>
        <v>0.81645882352941179</v>
      </c>
      <c r="BF89" s="19" t="e">
        <f t="shared" si="14"/>
        <v>#VALUE!</v>
      </c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D89" s="11"/>
      <c r="DE89" s="11"/>
      <c r="DF89" s="11"/>
      <c r="DG89" s="11"/>
      <c r="DH89" s="11"/>
    </row>
    <row r="90" spans="1:112">
      <c r="A90" t="s">
        <v>229</v>
      </c>
      <c r="C90" t="s">
        <v>230</v>
      </c>
      <c r="D90" s="29" t="s">
        <v>242</v>
      </c>
      <c r="E90" s="29" t="s">
        <v>242</v>
      </c>
      <c r="F90" s="27">
        <v>2.8588235294117652</v>
      </c>
      <c r="G90" s="27" t="e">
        <v>#VALUE!</v>
      </c>
      <c r="H90" s="28">
        <v>808.94117647058829</v>
      </c>
      <c r="I90" s="28">
        <v>3103.4117647058824</v>
      </c>
      <c r="J90" s="28">
        <v>1478.1176470588234</v>
      </c>
      <c r="K90" s="27" t="e">
        <v>#VALUE!</v>
      </c>
      <c r="L90" s="27" t="e">
        <v>#VALUE!</v>
      </c>
      <c r="M90" s="27">
        <v>1120.2352941176471</v>
      </c>
      <c r="N90" s="28">
        <v>0.2848235294117647</v>
      </c>
      <c r="O90" s="28">
        <v>5098.2352941176468</v>
      </c>
      <c r="P90" s="27">
        <v>4968</v>
      </c>
      <c r="Q90" s="28">
        <v>1069.4117647058824</v>
      </c>
      <c r="R90" s="28" t="e">
        <v>#VALUE!</v>
      </c>
      <c r="S90" s="27" t="e">
        <v>#VALUE!</v>
      </c>
      <c r="T90" s="28">
        <v>3514.2352941176473</v>
      </c>
      <c r="U90" s="27">
        <v>720000</v>
      </c>
      <c r="V90" s="28">
        <v>59.294117647058826</v>
      </c>
      <c r="W90" s="28">
        <v>26.152941176470588</v>
      </c>
      <c r="X90" s="27" t="e">
        <v>#VALUE!</v>
      </c>
      <c r="Y90" s="27" t="e">
        <v>#VALUE!</v>
      </c>
      <c r="Z90" s="28">
        <v>410.8235294117647</v>
      </c>
      <c r="AA90" s="28">
        <v>29.011764705882349</v>
      </c>
      <c r="AB90" s="27">
        <v>29.541176470588233</v>
      </c>
      <c r="AC90" s="28">
        <v>1.1647058823529413</v>
      </c>
      <c r="AD90" s="27">
        <v>0.7750588235294118</v>
      </c>
      <c r="AE90" s="27">
        <v>0.47647058823529415</v>
      </c>
      <c r="AF90" s="27">
        <v>4.976470588235294E-2</v>
      </c>
      <c r="AG90" s="27">
        <v>0.56011764705882361</v>
      </c>
      <c r="AH90" s="27">
        <v>0.68188235294117649</v>
      </c>
      <c r="AI90" s="27">
        <v>2.8905882352941177E-2</v>
      </c>
      <c r="AJ90" s="28">
        <v>5.6858823529411767E-2</v>
      </c>
      <c r="AK90" s="27" t="e">
        <v>#VALUE!</v>
      </c>
      <c r="AL90" s="27">
        <v>4.3094117647058824E-2</v>
      </c>
      <c r="AM90" s="28">
        <v>2.0541176470588236</v>
      </c>
      <c r="AN90" s="27" t="e">
        <v>#VALUE!</v>
      </c>
      <c r="AO90" s="27">
        <v>0.34729411764705886</v>
      </c>
      <c r="AP90" s="27" t="e">
        <v>#VALUE!</v>
      </c>
      <c r="AQ90" s="27" t="e">
        <v>#VALUE!</v>
      </c>
      <c r="AR90" s="27" t="e">
        <v>#VALUE!</v>
      </c>
      <c r="AS90" s="27">
        <v>2.8270588235294117E-2</v>
      </c>
      <c r="AT90" s="27">
        <v>2.3717647058823527E-2</v>
      </c>
      <c r="AU90" s="27">
        <v>0.29329411764705882</v>
      </c>
      <c r="AV90" s="27" t="e">
        <v>#VALUE!</v>
      </c>
      <c r="AW90" s="27">
        <v>0.13552941176470587</v>
      </c>
      <c r="AX90" s="27" t="e">
        <v>#VALUE!</v>
      </c>
      <c r="AY90" s="27" t="e">
        <v>#VALUE!</v>
      </c>
      <c r="AZ90" s="27">
        <v>1.4294117647058822E-2</v>
      </c>
      <c r="BB90" s="19">
        <f t="shared" si="10"/>
        <v>6167.6470588235297</v>
      </c>
      <c r="BC90" s="19">
        <f t="shared" si="11"/>
        <v>6617.6470588235297</v>
      </c>
      <c r="BD90" s="19">
        <f t="shared" si="12"/>
        <v>0.61676470588235299</v>
      </c>
      <c r="BE90" s="19">
        <f t="shared" si="13"/>
        <v>0.66176470588235292</v>
      </c>
      <c r="BF90" s="19" t="e">
        <f t="shared" si="14"/>
        <v>#VALUE!</v>
      </c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D90" s="11"/>
      <c r="DE90" s="11"/>
      <c r="DF90" s="11"/>
      <c r="DG90" s="11"/>
      <c r="DH90" s="11"/>
    </row>
    <row r="91" spans="1:112">
      <c r="A91" t="s">
        <v>229</v>
      </c>
      <c r="C91" t="s">
        <v>230</v>
      </c>
      <c r="D91" s="29" t="s">
        <v>243</v>
      </c>
      <c r="E91" s="29" t="s">
        <v>243</v>
      </c>
      <c r="F91" s="27">
        <v>3.4941176470588231</v>
      </c>
      <c r="G91" s="27" t="e">
        <v>#VALUE!</v>
      </c>
      <c r="H91" s="28">
        <v>994.23529411764707</v>
      </c>
      <c r="I91" s="28">
        <v>3901.7647058823527</v>
      </c>
      <c r="J91" s="28">
        <v>505.05882352941171</v>
      </c>
      <c r="K91" s="27" t="e">
        <v>#VALUE!</v>
      </c>
      <c r="L91" s="27" t="e">
        <v>#VALUE!</v>
      </c>
      <c r="M91" s="27" t="e">
        <v>#VALUE!</v>
      </c>
      <c r="N91" s="28">
        <v>0.34411764705882358</v>
      </c>
      <c r="O91" s="28">
        <v>4839.8823529411766</v>
      </c>
      <c r="P91" s="27">
        <v>4851.5294117647063</v>
      </c>
      <c r="Q91" s="28">
        <v>1089.5294117647059</v>
      </c>
      <c r="R91" s="28" t="e">
        <v>#VALUE!</v>
      </c>
      <c r="S91" s="27" t="e">
        <v>#VALUE!</v>
      </c>
      <c r="T91" s="28">
        <v>4129.411764705882</v>
      </c>
      <c r="U91" s="27">
        <v>720000</v>
      </c>
      <c r="V91" s="28">
        <v>63</v>
      </c>
      <c r="W91" s="28">
        <v>24.564705882352939</v>
      </c>
      <c r="X91" s="27" t="e">
        <v>#VALUE!</v>
      </c>
      <c r="Y91" s="27" t="e">
        <v>#VALUE!</v>
      </c>
      <c r="Z91" s="28">
        <v>376.94117647058823</v>
      </c>
      <c r="AA91" s="28">
        <v>32.082352941176474</v>
      </c>
      <c r="AB91" s="27">
        <v>31.44705882352941</v>
      </c>
      <c r="AC91" s="28" t="e">
        <v>#VALUE!</v>
      </c>
      <c r="AD91" s="27" t="e">
        <v>#VALUE!</v>
      </c>
      <c r="AE91" s="27">
        <v>6.2470588235294111E-2</v>
      </c>
      <c r="AF91" s="27" t="e">
        <v>#VALUE!</v>
      </c>
      <c r="AG91" s="27">
        <v>0.23294117647058823</v>
      </c>
      <c r="AH91" s="27">
        <v>0.1715294117647059</v>
      </c>
      <c r="AI91" s="27">
        <v>1.9482352941176471E-2</v>
      </c>
      <c r="AJ91" s="28">
        <v>4.2352941176470593E-2</v>
      </c>
      <c r="AK91" s="27" t="e">
        <v>#VALUE!</v>
      </c>
      <c r="AL91" s="27">
        <v>7.2635294117647048E-2</v>
      </c>
      <c r="AM91" s="28">
        <v>1.7894117647058825</v>
      </c>
      <c r="AN91" s="27" t="e">
        <v>#VALUE!</v>
      </c>
      <c r="AO91" s="27" t="e">
        <v>#VALUE!</v>
      </c>
      <c r="AP91" s="27" t="e">
        <v>#VALUE!</v>
      </c>
      <c r="AQ91" s="27" t="e">
        <v>#VALUE!</v>
      </c>
      <c r="AR91" s="27" t="e">
        <v>#VALUE!</v>
      </c>
      <c r="AS91" s="27">
        <v>1.0471764705882352E-2</v>
      </c>
      <c r="AT91" s="27">
        <v>2.1388235294117645E-2</v>
      </c>
      <c r="AU91" s="27" t="e">
        <v>#VALUE!</v>
      </c>
      <c r="AV91" s="27" t="e">
        <v>#VALUE!</v>
      </c>
      <c r="AW91" s="27">
        <v>3.716470588235294E-2</v>
      </c>
      <c r="AX91" s="27" t="e">
        <v>#VALUE!</v>
      </c>
      <c r="AY91" s="27" t="e">
        <v>#VALUE!</v>
      </c>
      <c r="AZ91" s="27">
        <v>3.6423529411764707E-3</v>
      </c>
      <c r="BB91" s="19">
        <f t="shared" si="10"/>
        <v>5929.4117647058829</v>
      </c>
      <c r="BC91" s="19">
        <f t="shared" si="11"/>
        <v>8031.1764705882342</v>
      </c>
      <c r="BD91" s="19">
        <f t="shared" si="12"/>
        <v>0.5929411764705883</v>
      </c>
      <c r="BE91" s="19">
        <f t="shared" si="13"/>
        <v>0.80311764705882338</v>
      </c>
      <c r="BF91" s="19" t="e">
        <f t="shared" si="14"/>
        <v>#VALUE!</v>
      </c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D91" s="11"/>
      <c r="DE91" s="11"/>
      <c r="DF91" s="11"/>
      <c r="DG91" s="11"/>
      <c r="DH91" s="11"/>
    </row>
    <row r="92" spans="1:112">
      <c r="A92" t="s">
        <v>229</v>
      </c>
      <c r="C92" t="s">
        <v>230</v>
      </c>
      <c r="D92" s="29" t="s">
        <v>244</v>
      </c>
      <c r="E92" s="29" t="s">
        <v>244</v>
      </c>
      <c r="F92" s="27">
        <v>2.710588235294118</v>
      </c>
      <c r="G92" s="27" t="e">
        <v>#VALUE!</v>
      </c>
      <c r="H92" s="28">
        <v>856.58823529411768</v>
      </c>
      <c r="I92" s="28">
        <v>3479.294117647059</v>
      </c>
      <c r="J92" s="28">
        <v>288</v>
      </c>
      <c r="K92" s="27" t="e">
        <v>#VALUE!</v>
      </c>
      <c r="L92" s="27" t="e">
        <v>#VALUE!</v>
      </c>
      <c r="M92" s="27" t="e">
        <v>#VALUE!</v>
      </c>
      <c r="N92" s="28">
        <v>0.30282352941176466</v>
      </c>
      <c r="O92" s="28">
        <v>4561.411764705882</v>
      </c>
      <c r="P92" s="27">
        <v>4541.2941176470586</v>
      </c>
      <c r="Q92" s="28">
        <v>978.35294117647061</v>
      </c>
      <c r="R92" s="28">
        <v>10.799999999999999</v>
      </c>
      <c r="S92" s="27">
        <v>11.752941176470587</v>
      </c>
      <c r="T92" s="28">
        <v>4112.4705882352937</v>
      </c>
      <c r="U92" s="27">
        <v>720000</v>
      </c>
      <c r="V92" s="28">
        <v>62.682352941176475</v>
      </c>
      <c r="W92" s="28">
        <v>27.211764705882352</v>
      </c>
      <c r="X92" s="27" t="e">
        <v>#VALUE!</v>
      </c>
      <c r="Y92" s="27" t="e">
        <v>#VALUE!</v>
      </c>
      <c r="Z92" s="28">
        <v>345.1764705882353</v>
      </c>
      <c r="AA92" s="28">
        <v>30.282352941176473</v>
      </c>
      <c r="AB92" s="27">
        <v>30.176470588235297</v>
      </c>
      <c r="AC92" s="28" t="e">
        <v>#VALUE!</v>
      </c>
      <c r="AD92" s="27" t="e">
        <v>#VALUE!</v>
      </c>
      <c r="AE92" s="27">
        <v>0.20964705882352944</v>
      </c>
      <c r="AF92" s="27" t="e">
        <v>#VALUE!</v>
      </c>
      <c r="AG92" s="27">
        <v>6.7447058823529416E-2</v>
      </c>
      <c r="AH92" s="27" t="e">
        <v>#VALUE!</v>
      </c>
      <c r="AI92" s="27" t="e">
        <v>#VALUE!</v>
      </c>
      <c r="AJ92" s="28">
        <v>0.13341176470588237</v>
      </c>
      <c r="AK92" s="27" t="e">
        <v>#VALUE!</v>
      </c>
      <c r="AL92" s="27">
        <v>4.0023529411764708E-2</v>
      </c>
      <c r="AM92" s="28">
        <v>1.5776470588235296</v>
      </c>
      <c r="AN92" s="27" t="e">
        <v>#VALUE!</v>
      </c>
      <c r="AO92" s="27">
        <v>7.1682352941176461E-2</v>
      </c>
      <c r="AP92" s="27" t="e">
        <v>#VALUE!</v>
      </c>
      <c r="AQ92" s="27" t="e">
        <v>#VALUE!</v>
      </c>
      <c r="AR92" s="27" t="e">
        <v>#VALUE!</v>
      </c>
      <c r="AS92" s="27" t="e">
        <v>#VALUE!</v>
      </c>
      <c r="AT92" s="27">
        <v>1.4082352941176471E-2</v>
      </c>
      <c r="AU92" s="27" t="e">
        <v>#VALUE!</v>
      </c>
      <c r="AV92" s="27" t="e">
        <v>#VALUE!</v>
      </c>
      <c r="AW92" s="27" t="e">
        <v>#VALUE!</v>
      </c>
      <c r="AX92" s="27" t="e">
        <v>#VALUE!</v>
      </c>
      <c r="AY92" s="27" t="e">
        <v>#VALUE!</v>
      </c>
      <c r="AZ92" s="27" t="e">
        <v>#VALUE!</v>
      </c>
      <c r="BB92" s="19">
        <f t="shared" si="10"/>
        <v>5539.7647058823522</v>
      </c>
      <c r="BC92" s="19">
        <f t="shared" si="11"/>
        <v>7591.7647058823532</v>
      </c>
      <c r="BD92" s="19">
        <f t="shared" si="12"/>
        <v>0.55397647058823529</v>
      </c>
      <c r="BE92" s="19">
        <f t="shared" si="13"/>
        <v>0.75917647058823534</v>
      </c>
      <c r="BF92" s="19">
        <f t="shared" si="14"/>
        <v>6.5980334266129244E-3</v>
      </c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D92" s="11"/>
      <c r="DE92" s="11"/>
      <c r="DF92" s="11"/>
      <c r="DG92" s="11"/>
      <c r="DH92" s="11"/>
    </row>
    <row r="93" spans="1:112">
      <c r="A93" t="s">
        <v>229</v>
      </c>
      <c r="C93" t="s">
        <v>230</v>
      </c>
      <c r="D93" s="29" t="s">
        <v>245</v>
      </c>
      <c r="E93" s="29" t="s">
        <v>245</v>
      </c>
      <c r="F93" s="27">
        <v>2.4035294117647057</v>
      </c>
      <c r="G93" s="27">
        <v>51.141176470588235</v>
      </c>
      <c r="H93" s="28">
        <v>869.29411764705878</v>
      </c>
      <c r="I93" s="28">
        <v>3655.0588235294117</v>
      </c>
      <c r="J93" s="28">
        <v>301.76470588235293</v>
      </c>
      <c r="K93" s="27" t="e">
        <v>#VALUE!</v>
      </c>
      <c r="L93" s="27">
        <v>8.449411764705884</v>
      </c>
      <c r="M93" s="27" t="e">
        <v>#VALUE!</v>
      </c>
      <c r="N93" s="28">
        <v>0.23823529411764707</v>
      </c>
      <c r="O93" s="28">
        <v>4776.3529411764712</v>
      </c>
      <c r="P93" s="27">
        <v>4923.5294117647054</v>
      </c>
      <c r="Q93" s="28">
        <v>1016.4705882352941</v>
      </c>
      <c r="R93" s="28">
        <v>11.541176470588237</v>
      </c>
      <c r="S93" s="27">
        <v>11.435294117647061</v>
      </c>
      <c r="T93" s="28">
        <v>4243.7647058823522</v>
      </c>
      <c r="U93" s="27">
        <v>720000</v>
      </c>
      <c r="V93" s="28">
        <v>60.564705882352946</v>
      </c>
      <c r="W93" s="28">
        <v>26.470588235294116</v>
      </c>
      <c r="X93" s="27" t="e">
        <v>#VALUE!</v>
      </c>
      <c r="Y93" s="27" t="e">
        <v>#VALUE!</v>
      </c>
      <c r="Z93" s="28">
        <v>397.05882352941177</v>
      </c>
      <c r="AA93" s="28">
        <v>30.282352941176473</v>
      </c>
      <c r="AB93" s="27">
        <v>30.811764705882354</v>
      </c>
      <c r="AC93" s="28">
        <v>1.034470588235294</v>
      </c>
      <c r="AD93" s="27" t="e">
        <v>#VALUE!</v>
      </c>
      <c r="AE93" s="27">
        <v>0.14294117647058824</v>
      </c>
      <c r="AF93" s="27" t="e">
        <v>#VALUE!</v>
      </c>
      <c r="AG93" s="27">
        <v>0.85976470588235299</v>
      </c>
      <c r="AH93" s="27">
        <v>0.91376470588235292</v>
      </c>
      <c r="AI93" s="27">
        <v>2.7529411764705882E-2</v>
      </c>
      <c r="AJ93" s="28">
        <v>4.1823529411764704E-2</v>
      </c>
      <c r="AK93" s="27" t="e">
        <v>#VALUE!</v>
      </c>
      <c r="AL93" s="27">
        <v>3.8858823529411765E-2</v>
      </c>
      <c r="AM93" s="28">
        <v>1.5352941176470587</v>
      </c>
      <c r="AN93" s="27" t="e">
        <v>#VALUE!</v>
      </c>
      <c r="AO93" s="27">
        <v>0.16941176470588237</v>
      </c>
      <c r="AP93" s="27" t="e">
        <v>#VALUE!</v>
      </c>
      <c r="AQ93" s="27" t="e">
        <v>#VALUE!</v>
      </c>
      <c r="AR93" s="27" t="e">
        <v>#VALUE!</v>
      </c>
      <c r="AS93" s="27">
        <v>1.6094117647058825E-2</v>
      </c>
      <c r="AT93" s="27">
        <v>1.1858823529411764E-2</v>
      </c>
      <c r="AU93" s="27" t="e">
        <v>#VALUE!</v>
      </c>
      <c r="AV93" s="27" t="e">
        <v>#VALUE!</v>
      </c>
      <c r="AW93" s="27">
        <v>2.0541176470588236E-2</v>
      </c>
      <c r="AX93" s="27" t="e">
        <v>#VALUE!</v>
      </c>
      <c r="AY93" s="27" t="e">
        <v>#VALUE!</v>
      </c>
      <c r="AZ93" s="27" t="e">
        <v>#VALUE!</v>
      </c>
      <c r="BB93" s="19">
        <f t="shared" si="10"/>
        <v>5792.8235294117658</v>
      </c>
      <c r="BC93" s="19">
        <f t="shared" si="11"/>
        <v>7898.823529411764</v>
      </c>
      <c r="BD93" s="19">
        <f t="shared" si="12"/>
        <v>0.57928235294117658</v>
      </c>
      <c r="BE93" s="19">
        <f t="shared" si="13"/>
        <v>0.78988235294117637</v>
      </c>
      <c r="BF93" s="19">
        <f t="shared" si="14"/>
        <v>6.2207624166417848E-3</v>
      </c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D93" s="11"/>
      <c r="DE93" s="11"/>
      <c r="DF93" s="11"/>
      <c r="DG93" s="11"/>
      <c r="DH93" s="11"/>
    </row>
    <row r="94" spans="1:112">
      <c r="A94" t="s">
        <v>229</v>
      </c>
      <c r="C94" t="s">
        <v>230</v>
      </c>
      <c r="D94" s="29" t="s">
        <v>246</v>
      </c>
      <c r="E94" s="29" t="s">
        <v>246</v>
      </c>
      <c r="F94" s="27">
        <v>3.5682352941176467</v>
      </c>
      <c r="G94" s="27" t="e">
        <v>#VALUE!</v>
      </c>
      <c r="H94" s="28">
        <v>806.82352941176464</v>
      </c>
      <c r="I94" s="28">
        <v>3784.2352941176468</v>
      </c>
      <c r="J94" s="28">
        <v>302.8235294117647</v>
      </c>
      <c r="K94" s="27" t="e">
        <v>#VALUE!</v>
      </c>
      <c r="L94" s="27" t="e">
        <v>#VALUE!</v>
      </c>
      <c r="M94" s="27" t="e">
        <v>#VALUE!</v>
      </c>
      <c r="N94" s="28">
        <v>0.22129411764705881</v>
      </c>
      <c r="O94" s="28">
        <v>5256</v>
      </c>
      <c r="P94" s="27">
        <v>5110.9411764705883</v>
      </c>
      <c r="Q94" s="28">
        <v>1118.1176470588236</v>
      </c>
      <c r="R94" s="28">
        <v>2.7741176470588234</v>
      </c>
      <c r="S94" s="27">
        <v>3.3458823529411768</v>
      </c>
      <c r="T94" s="28">
        <v>4202.4705882352937</v>
      </c>
      <c r="U94" s="27">
        <v>720000</v>
      </c>
      <c r="V94" s="28">
        <v>62.788235294117648</v>
      </c>
      <c r="W94" s="28">
        <v>26.89411764705882</v>
      </c>
      <c r="X94" s="27" t="e">
        <v>#VALUE!</v>
      </c>
      <c r="Y94" s="27" t="e">
        <v>#VALUE!</v>
      </c>
      <c r="Z94" s="28">
        <v>698.82352941176464</v>
      </c>
      <c r="AA94" s="28">
        <v>29.329411764705881</v>
      </c>
      <c r="AB94" s="27">
        <v>29.964705882352945</v>
      </c>
      <c r="AC94" s="28" t="e">
        <v>#VALUE!</v>
      </c>
      <c r="AD94" s="27" t="e">
        <v>#VALUE!</v>
      </c>
      <c r="AE94" s="27" t="e">
        <v>#VALUE!</v>
      </c>
      <c r="AF94" s="27" t="e">
        <v>#VALUE!</v>
      </c>
      <c r="AG94" s="27">
        <v>6.7341176470588238E-2</v>
      </c>
      <c r="AH94" s="27" t="e">
        <v>#VALUE!</v>
      </c>
      <c r="AI94" s="27" t="e">
        <v>#VALUE!</v>
      </c>
      <c r="AJ94" s="28" t="e">
        <v>#VALUE!</v>
      </c>
      <c r="AK94" s="27" t="e">
        <v>#VALUE!</v>
      </c>
      <c r="AL94" s="27">
        <v>4.7541176470588233E-2</v>
      </c>
      <c r="AM94" s="28">
        <v>1.6835294117647059</v>
      </c>
      <c r="AN94" s="27" t="e">
        <v>#VALUE!</v>
      </c>
      <c r="AO94" s="27" t="e">
        <v>#VALUE!</v>
      </c>
      <c r="AP94" s="27" t="e">
        <v>#VALUE!</v>
      </c>
      <c r="AQ94" s="27" t="e">
        <v>#VALUE!</v>
      </c>
      <c r="AR94" s="27" t="e">
        <v>#VALUE!</v>
      </c>
      <c r="AS94" s="27">
        <v>2.488235294117647E-2</v>
      </c>
      <c r="AT94" s="27">
        <v>1.8000000000000002E-2</v>
      </c>
      <c r="AU94" s="27" t="e">
        <v>#VALUE!</v>
      </c>
      <c r="AV94" s="27" t="e">
        <v>#VALUE!</v>
      </c>
      <c r="AW94" s="27" t="e">
        <v>#VALUE!</v>
      </c>
      <c r="AX94" s="27" t="e">
        <v>#VALUE!</v>
      </c>
      <c r="AY94" s="27" t="e">
        <v>#VALUE!</v>
      </c>
      <c r="AZ94" s="27" t="e">
        <v>#VALUE!</v>
      </c>
      <c r="BB94" s="19">
        <f t="shared" si="10"/>
        <v>6374.1176470588234</v>
      </c>
      <c r="BC94" s="19">
        <f t="shared" si="11"/>
        <v>7986.7058823529405</v>
      </c>
      <c r="BD94" s="19">
        <f t="shared" si="12"/>
        <v>0.63741176470588234</v>
      </c>
      <c r="BE94" s="19">
        <f t="shared" si="13"/>
        <v>0.79867058823529413</v>
      </c>
      <c r="BF94" s="19">
        <f t="shared" si="14"/>
        <v>6.3945057600902286E-3</v>
      </c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D94" s="11"/>
      <c r="DE94" s="11"/>
      <c r="DF94" s="11"/>
      <c r="DG94" s="11"/>
      <c r="DH94" s="11"/>
    </row>
    <row r="95" spans="1:112">
      <c r="A95" s="58" t="s">
        <v>11</v>
      </c>
      <c r="B95" s="58"/>
      <c r="D95" s="29"/>
      <c r="E95" s="29"/>
      <c r="F95" s="27"/>
      <c r="G95" s="27"/>
      <c r="H95" s="28"/>
      <c r="I95" s="28"/>
      <c r="J95" s="28"/>
      <c r="K95" s="27"/>
      <c r="L95" s="27"/>
      <c r="M95" s="27"/>
      <c r="N95" s="28"/>
      <c r="O95" s="28"/>
      <c r="P95" s="27"/>
      <c r="Q95" s="28"/>
      <c r="R95" s="28"/>
      <c r="S95" s="27"/>
      <c r="T95" s="28"/>
      <c r="U95" s="27"/>
      <c r="V95" s="28"/>
      <c r="W95" s="28"/>
      <c r="X95" s="27"/>
      <c r="Y95" s="27"/>
      <c r="Z95" s="28"/>
      <c r="AA95" s="28"/>
      <c r="AB95" s="27"/>
      <c r="AC95" s="28"/>
      <c r="AD95" s="27"/>
      <c r="AE95" s="27"/>
      <c r="AF95" s="27"/>
      <c r="AG95" s="27"/>
      <c r="AH95" s="27"/>
      <c r="AI95" s="27"/>
      <c r="AJ95" s="28"/>
      <c r="AK95" s="27"/>
      <c r="AL95" s="27"/>
      <c r="AM95" s="28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D95" s="11"/>
      <c r="DE95" s="11"/>
      <c r="DF95" s="11"/>
      <c r="DG95" s="11"/>
      <c r="DH95" s="11"/>
    </row>
    <row r="96" spans="1:112" s="11" customFormat="1">
      <c r="A96" s="11" t="s">
        <v>247</v>
      </c>
      <c r="C96" s="11" t="s">
        <v>248</v>
      </c>
      <c r="D96" s="12" t="s">
        <v>249</v>
      </c>
      <c r="E96" s="13" t="s">
        <v>249</v>
      </c>
      <c r="F96" s="14">
        <v>1.6305882352941177</v>
      </c>
      <c r="G96" s="14" t="e">
        <v>#VALUE!</v>
      </c>
      <c r="H96" s="14">
        <v>4026.705882352941</v>
      </c>
      <c r="I96" s="14">
        <v>4833.5294117647063</v>
      </c>
      <c r="J96" s="14">
        <v>380.11764705882354</v>
      </c>
      <c r="K96" s="14" t="e">
        <v>#VALUE!</v>
      </c>
      <c r="L96" s="14" t="e">
        <v>#VALUE!</v>
      </c>
      <c r="M96" s="14" t="e">
        <v>#VALUE!</v>
      </c>
      <c r="N96" s="14">
        <v>0.78035294117647058</v>
      </c>
      <c r="O96" s="14">
        <v>7362</v>
      </c>
      <c r="P96" s="14">
        <v>7656.3529411764712</v>
      </c>
      <c r="Q96" s="14">
        <v>2343.1764705882351</v>
      </c>
      <c r="R96" s="14" t="e">
        <v>#VALUE!</v>
      </c>
      <c r="S96" s="14" t="e">
        <v>#VALUE!</v>
      </c>
      <c r="T96" s="14">
        <v>2865.1764705882351</v>
      </c>
      <c r="U96" s="14">
        <v>720000</v>
      </c>
      <c r="V96" s="14">
        <v>83.011764705882356</v>
      </c>
      <c r="W96" s="14">
        <v>33.882352941176471</v>
      </c>
      <c r="X96" s="14" t="e">
        <v>#VALUE!</v>
      </c>
      <c r="Y96" s="14">
        <v>0.25305882352941172</v>
      </c>
      <c r="Z96" s="14">
        <v>357.88235294117646</v>
      </c>
      <c r="AA96" s="14">
        <v>64.8</v>
      </c>
      <c r="AB96" s="14">
        <v>67.447058823529417</v>
      </c>
      <c r="AC96" s="14">
        <v>1.2917647058823529</v>
      </c>
      <c r="AD96" s="14" t="e">
        <v>#VALUE!</v>
      </c>
      <c r="AE96" s="14">
        <v>2.1388235294117645E-2</v>
      </c>
      <c r="AF96" s="14" t="e">
        <v>#VALUE!</v>
      </c>
      <c r="AG96" s="14">
        <v>5.3258823529411767</v>
      </c>
      <c r="AH96" s="14">
        <v>5.3152941176470581</v>
      </c>
      <c r="AI96" s="14">
        <v>0.16729411764705882</v>
      </c>
      <c r="AJ96" s="14">
        <v>0.21070588235294119</v>
      </c>
      <c r="AK96" s="14" t="e">
        <v>#VALUE!</v>
      </c>
      <c r="AL96" s="14">
        <v>0.17894117647058824</v>
      </c>
      <c r="AM96" s="14">
        <v>4.4894117647058831</v>
      </c>
      <c r="AN96" s="14" t="e">
        <v>#VALUE!</v>
      </c>
      <c r="AO96" s="14" t="e">
        <v>#VALUE!</v>
      </c>
      <c r="AP96" s="14">
        <v>2.4035294117647057E-2</v>
      </c>
      <c r="AQ96" s="14">
        <v>7.4435294117647065E-3</v>
      </c>
      <c r="AR96" s="14" t="e">
        <v>#VALUE!</v>
      </c>
      <c r="AS96" s="14">
        <v>7.8564705882352939E-2</v>
      </c>
      <c r="AT96" s="14">
        <v>1.1117647058823531E-2</v>
      </c>
      <c r="AU96" s="14" t="e">
        <v>#VALUE!</v>
      </c>
      <c r="AV96" s="14">
        <v>1.1647058823529411E-2</v>
      </c>
      <c r="AW96" s="14">
        <v>2.2023529411764706E-2</v>
      </c>
      <c r="AX96" s="14" t="e">
        <v>#VALUE!</v>
      </c>
      <c r="AY96" s="14" t="e">
        <v>#VALUE!</v>
      </c>
      <c r="AZ96" s="14" t="e">
        <v>#VALUE!</v>
      </c>
      <c r="BB96" s="11">
        <f t="shared" ref="BB96:BB105" si="15">O96+Q96</f>
        <v>9705.1764705882342</v>
      </c>
      <c r="BC96" s="11">
        <f t="shared" ref="BC96:BC105" si="16">I96+T96</f>
        <v>7698.7058823529414</v>
      </c>
      <c r="BD96" s="11">
        <f t="shared" ref="BD96:BD105" si="17">BB96/1000000*100</f>
        <v>0.97051764705882348</v>
      </c>
      <c r="BE96" s="11">
        <f t="shared" ref="BE96:BE105" si="18">BC96/1000000*100</f>
        <v>0.7698705882352942</v>
      </c>
      <c r="BF96" s="11" t="e">
        <f t="shared" ref="BF96:BF105" si="19">W96/(S96+T96)</f>
        <v>#VALUE!</v>
      </c>
      <c r="DC96"/>
    </row>
    <row r="97" spans="1:112" s="11" customFormat="1">
      <c r="A97" s="11" t="s">
        <v>247</v>
      </c>
      <c r="C97" s="11" t="s">
        <v>248</v>
      </c>
      <c r="D97" s="12" t="s">
        <v>250</v>
      </c>
      <c r="E97" s="13" t="s">
        <v>250</v>
      </c>
      <c r="F97" s="14">
        <v>2.0117647058823529</v>
      </c>
      <c r="G97" s="14" t="e">
        <v>#VALUE!</v>
      </c>
      <c r="H97" s="14">
        <v>4105.0588235294117</v>
      </c>
      <c r="I97" s="14">
        <v>5050.588235294118</v>
      </c>
      <c r="J97" s="14">
        <v>409.76470588235298</v>
      </c>
      <c r="K97" s="14" t="e">
        <v>#VALUE!</v>
      </c>
      <c r="L97" s="14" t="e">
        <v>#VALUE!</v>
      </c>
      <c r="M97" s="14" t="e">
        <v>#VALUE!</v>
      </c>
      <c r="N97" s="14">
        <v>0.72529411764705887</v>
      </c>
      <c r="O97" s="14">
        <v>7773.8823529411766</v>
      </c>
      <c r="P97" s="14">
        <v>7774.9411764705874</v>
      </c>
      <c r="Q97" s="14">
        <v>2301.8823529411766</v>
      </c>
      <c r="R97" s="14" t="e">
        <v>#VALUE!</v>
      </c>
      <c r="S97" s="14" t="e">
        <v>#VALUE!</v>
      </c>
      <c r="T97" s="14">
        <v>2864.1176470588239</v>
      </c>
      <c r="U97" s="14">
        <v>720000</v>
      </c>
      <c r="V97" s="14">
        <v>87.141176470588235</v>
      </c>
      <c r="W97" s="14">
        <v>34.411764705882355</v>
      </c>
      <c r="X97" s="14" t="e">
        <v>#VALUE!</v>
      </c>
      <c r="Y97" s="14" t="e">
        <v>#VALUE!</v>
      </c>
      <c r="Z97" s="14">
        <v>378</v>
      </c>
      <c r="AA97" s="14">
        <v>69.141176470588235</v>
      </c>
      <c r="AB97" s="14">
        <v>69.45882352941176</v>
      </c>
      <c r="AC97" s="14">
        <v>1.5670588235294118</v>
      </c>
      <c r="AD97" s="14" t="e">
        <v>#VALUE!</v>
      </c>
      <c r="AE97" s="14">
        <v>8.2376470588235284E-3</v>
      </c>
      <c r="AF97" s="14" t="e">
        <v>#VALUE!</v>
      </c>
      <c r="AG97" s="14">
        <v>3.0705882352941174</v>
      </c>
      <c r="AH97" s="14">
        <v>3.2188235294117646</v>
      </c>
      <c r="AI97" s="14">
        <v>0.1588235294117647</v>
      </c>
      <c r="AJ97" s="14">
        <v>0.13552941176470587</v>
      </c>
      <c r="AK97" s="14" t="e">
        <v>#VALUE!</v>
      </c>
      <c r="AL97" s="14">
        <v>0.1852941176470588</v>
      </c>
      <c r="AM97" s="14">
        <v>4.3623529411764705</v>
      </c>
      <c r="AN97" s="14" t="e">
        <v>#VALUE!</v>
      </c>
      <c r="AO97" s="14" t="e">
        <v>#VALUE!</v>
      </c>
      <c r="AP97" s="14" t="e">
        <v>#VALUE!</v>
      </c>
      <c r="AQ97" s="14" t="e">
        <v>#VALUE!</v>
      </c>
      <c r="AR97" s="14">
        <v>2.3294117647058828E-3</v>
      </c>
      <c r="AS97" s="14">
        <v>9.6776470588235283E-2</v>
      </c>
      <c r="AT97" s="14">
        <v>5.53764705882353E-3</v>
      </c>
      <c r="AU97" s="14" t="e">
        <v>#VALUE!</v>
      </c>
      <c r="AV97" s="14" t="e">
        <v>#VALUE!</v>
      </c>
      <c r="AW97" s="14" t="e">
        <v>#VALUE!</v>
      </c>
      <c r="AX97" s="14" t="e">
        <v>#VALUE!</v>
      </c>
      <c r="AY97" s="14" t="e">
        <v>#VALUE!</v>
      </c>
      <c r="AZ97" s="14">
        <v>4.9023529411764697E-3</v>
      </c>
      <c r="BB97" s="11">
        <f t="shared" si="15"/>
        <v>10075.764705882353</v>
      </c>
      <c r="BC97" s="11">
        <f t="shared" si="16"/>
        <v>7914.7058823529424</v>
      </c>
      <c r="BD97" s="11">
        <f t="shared" si="17"/>
        <v>1.0075764705882353</v>
      </c>
      <c r="BE97" s="11">
        <f t="shared" si="18"/>
        <v>0.79147058823529415</v>
      </c>
      <c r="BF97" s="11" t="e">
        <f t="shared" si="19"/>
        <v>#VALUE!</v>
      </c>
      <c r="DC97"/>
    </row>
    <row r="98" spans="1:112" s="11" customFormat="1">
      <c r="A98" s="11" t="s">
        <v>247</v>
      </c>
      <c r="C98" s="11" t="s">
        <v>248</v>
      </c>
      <c r="D98" s="12" t="s">
        <v>251</v>
      </c>
      <c r="E98" s="13" t="s">
        <v>251</v>
      </c>
      <c r="F98" s="14">
        <v>1.8952941176470588</v>
      </c>
      <c r="G98" s="14" t="e">
        <v>#VALUE!</v>
      </c>
      <c r="H98" s="14">
        <v>4238.4705882352937</v>
      </c>
      <c r="I98" s="14">
        <v>5123.6470588235297</v>
      </c>
      <c r="J98" s="14">
        <v>383.29411764705878</v>
      </c>
      <c r="K98" s="14" t="e">
        <v>#VALUE!</v>
      </c>
      <c r="L98" s="14" t="e">
        <v>#VALUE!</v>
      </c>
      <c r="M98" s="14" t="e">
        <v>#VALUE!</v>
      </c>
      <c r="N98" s="14">
        <v>0.75811764705882345</v>
      </c>
      <c r="O98" s="14">
        <v>7625.6470588235297</v>
      </c>
      <c r="P98" s="14">
        <v>7579.0588235294108</v>
      </c>
      <c r="Q98" s="14">
        <v>2328.3529411764707</v>
      </c>
      <c r="R98" s="14" t="e">
        <v>#VALUE!</v>
      </c>
      <c r="S98" s="14" t="e">
        <v>#VALUE!</v>
      </c>
      <c r="T98" s="14">
        <v>2907.5294117647059</v>
      </c>
      <c r="U98" s="14">
        <v>720000</v>
      </c>
      <c r="V98" s="14">
        <v>84.494117647058815</v>
      </c>
      <c r="W98" s="14">
        <v>35.576470588235296</v>
      </c>
      <c r="X98" s="14">
        <v>0.21917647058823528</v>
      </c>
      <c r="Y98" s="14">
        <v>0.27952941176470592</v>
      </c>
      <c r="Z98" s="14">
        <v>368.47058823529414</v>
      </c>
      <c r="AA98" s="14">
        <v>67.870588235294107</v>
      </c>
      <c r="AB98" s="14">
        <v>69.247058823529414</v>
      </c>
      <c r="AC98" s="14">
        <v>1.3341176470588234</v>
      </c>
      <c r="AD98" s="14" t="e">
        <v>#VALUE!</v>
      </c>
      <c r="AE98" s="14">
        <v>4.9552941176470591E-2</v>
      </c>
      <c r="AF98" s="14">
        <v>1.44E-2</v>
      </c>
      <c r="AG98" s="14">
        <v>1.8635294117647059</v>
      </c>
      <c r="AH98" s="14">
        <v>1.7470588235294116</v>
      </c>
      <c r="AI98" s="14">
        <v>0.16729411764705882</v>
      </c>
      <c r="AJ98" s="14">
        <v>0.12176470588235294</v>
      </c>
      <c r="AK98" s="14" t="e">
        <v>#VALUE!</v>
      </c>
      <c r="AL98" s="14">
        <v>0.1948235294117647</v>
      </c>
      <c r="AM98" s="14">
        <v>4.3305882352941172</v>
      </c>
      <c r="AN98" s="14" t="e">
        <v>#VALUE!</v>
      </c>
      <c r="AO98" s="14">
        <v>3.3670588235294119E-2</v>
      </c>
      <c r="AP98" s="14">
        <v>1.1858823529411764E-2</v>
      </c>
      <c r="AQ98" s="14">
        <v>6.2364705882352947E-3</v>
      </c>
      <c r="AR98" s="14" t="e">
        <v>#VALUE!</v>
      </c>
      <c r="AS98" s="14">
        <v>8.1317647058823522E-2</v>
      </c>
      <c r="AT98" s="14" t="e">
        <v>#VALUE!</v>
      </c>
      <c r="AU98" s="14">
        <v>1.4294117647058822E-2</v>
      </c>
      <c r="AV98" s="14" t="e">
        <v>#VALUE!</v>
      </c>
      <c r="AW98" s="14" t="e">
        <v>#VALUE!</v>
      </c>
      <c r="AX98" s="14" t="e">
        <v>#VALUE!</v>
      </c>
      <c r="AY98" s="14">
        <v>1.1223529411764707E-2</v>
      </c>
      <c r="AZ98" s="14" t="e">
        <v>#VALUE!</v>
      </c>
      <c r="BB98" s="11">
        <f t="shared" si="15"/>
        <v>9954</v>
      </c>
      <c r="BC98" s="11">
        <f t="shared" si="16"/>
        <v>8031.176470588236</v>
      </c>
      <c r="BD98" s="11">
        <f t="shared" si="17"/>
        <v>0.99539999999999995</v>
      </c>
      <c r="BE98" s="11">
        <f t="shared" si="18"/>
        <v>0.8031176470588236</v>
      </c>
      <c r="BF98" s="11" t="e">
        <f t="shared" si="19"/>
        <v>#VALUE!</v>
      </c>
      <c r="DC98"/>
    </row>
    <row r="99" spans="1:112" s="11" customFormat="1">
      <c r="A99" s="11" t="s">
        <v>247</v>
      </c>
      <c r="C99" s="11" t="s">
        <v>248</v>
      </c>
      <c r="D99" s="12" t="s">
        <v>252</v>
      </c>
      <c r="E99" s="23" t="s">
        <v>252</v>
      </c>
      <c r="F99" s="14">
        <v>2.2341176470588233</v>
      </c>
      <c r="G99" s="14" t="e">
        <v>#VALUE!</v>
      </c>
      <c r="H99" s="14">
        <v>3461.294117647059</v>
      </c>
      <c r="I99" s="14">
        <v>4336.9411764705883</v>
      </c>
      <c r="J99" s="14">
        <v>275.29411764705884</v>
      </c>
      <c r="K99" s="14" t="e">
        <v>#VALUE!</v>
      </c>
      <c r="L99" s="14" t="e">
        <v>#VALUE!</v>
      </c>
      <c r="M99" s="14" t="e">
        <v>#VALUE!</v>
      </c>
      <c r="N99" s="14">
        <v>0.58129411764705885</v>
      </c>
      <c r="O99" s="14">
        <v>6949.0588235294117</v>
      </c>
      <c r="P99" s="14">
        <v>6645.1764705882351</v>
      </c>
      <c r="Q99" s="14">
        <v>2046.7058823529412</v>
      </c>
      <c r="R99" s="14" t="e">
        <v>#VALUE!</v>
      </c>
      <c r="S99" s="14" t="e">
        <v>#VALUE!</v>
      </c>
      <c r="T99" s="14">
        <v>2687.2941176470586</v>
      </c>
      <c r="U99" s="14">
        <v>720000</v>
      </c>
      <c r="V99" s="14">
        <v>79.517647058823528</v>
      </c>
      <c r="W99" s="14">
        <v>33.988235294117651</v>
      </c>
      <c r="X99" s="14">
        <v>0.17576470588235296</v>
      </c>
      <c r="Y99" s="14">
        <v>0.23082352941176468</v>
      </c>
      <c r="Z99" s="14">
        <v>407.64705882352945</v>
      </c>
      <c r="AA99" s="14">
        <v>69.670588235294105</v>
      </c>
      <c r="AB99" s="14">
        <v>69.45882352941176</v>
      </c>
      <c r="AC99" s="14">
        <v>1.7788235294117647</v>
      </c>
      <c r="AD99" s="14" t="e">
        <v>#VALUE!</v>
      </c>
      <c r="AE99" s="14">
        <v>1.008E-2</v>
      </c>
      <c r="AF99" s="14">
        <v>5.5164705882352946E-3</v>
      </c>
      <c r="AG99" s="14">
        <v>1.355294117647059</v>
      </c>
      <c r="AH99" s="14">
        <v>1.1858823529411766</v>
      </c>
      <c r="AI99" s="14">
        <v>8.4176470588235297E-2</v>
      </c>
      <c r="AJ99" s="14">
        <v>0.12494117647058822</v>
      </c>
      <c r="AK99" s="14" t="e">
        <v>#VALUE!</v>
      </c>
      <c r="AL99" s="14">
        <v>0.16835294117647059</v>
      </c>
      <c r="AM99" s="14">
        <v>4.5741176470588236</v>
      </c>
      <c r="AN99" s="14" t="e">
        <v>#VALUE!</v>
      </c>
      <c r="AO99" s="14" t="e">
        <v>#VALUE!</v>
      </c>
      <c r="AP99" s="14">
        <v>2.9752941176470586E-3</v>
      </c>
      <c r="AQ99" s="14" t="e">
        <v>#VALUE!</v>
      </c>
      <c r="AR99" s="14" t="e">
        <v>#VALUE!</v>
      </c>
      <c r="AS99" s="14">
        <v>7.7823529411764708E-2</v>
      </c>
      <c r="AT99" s="14" t="e">
        <v>#VALUE!</v>
      </c>
      <c r="AU99" s="14" t="e">
        <v>#VALUE!</v>
      </c>
      <c r="AV99" s="14" t="e">
        <v>#VALUE!</v>
      </c>
      <c r="AW99" s="14" t="e">
        <v>#VALUE!</v>
      </c>
      <c r="AX99" s="14" t="e">
        <v>#VALUE!</v>
      </c>
      <c r="AY99" s="14" t="e">
        <v>#VALUE!</v>
      </c>
      <c r="AZ99" s="14" t="e">
        <v>#VALUE!</v>
      </c>
      <c r="BB99" s="11">
        <f t="shared" si="15"/>
        <v>8995.7647058823532</v>
      </c>
      <c r="BC99" s="11">
        <f t="shared" si="16"/>
        <v>7024.2352941176468</v>
      </c>
      <c r="BD99" s="11">
        <f t="shared" si="17"/>
        <v>0.8995764705882352</v>
      </c>
      <c r="BE99" s="11">
        <f t="shared" si="18"/>
        <v>0.70242352941176467</v>
      </c>
      <c r="BF99" s="11" t="e">
        <f t="shared" si="19"/>
        <v>#VALUE!</v>
      </c>
      <c r="DC99"/>
    </row>
    <row r="100" spans="1:112" s="11" customFormat="1">
      <c r="A100" s="11" t="s">
        <v>247</v>
      </c>
      <c r="C100" s="11" t="s">
        <v>248</v>
      </c>
      <c r="D100" s="24" t="s">
        <v>253</v>
      </c>
      <c r="E100" s="25" t="s">
        <v>253</v>
      </c>
      <c r="F100" s="14">
        <v>1.8741176470588234</v>
      </c>
      <c r="G100" s="14" t="e">
        <v>#VALUE!</v>
      </c>
      <c r="H100" s="14">
        <v>3982.2352941176468</v>
      </c>
      <c r="I100" s="14">
        <v>4974.3529411764712</v>
      </c>
      <c r="J100" s="14">
        <v>416.11764705882354</v>
      </c>
      <c r="K100" s="14" t="e">
        <v>#VALUE!</v>
      </c>
      <c r="L100" s="14" t="e">
        <v>#VALUE!</v>
      </c>
      <c r="M100" s="14" t="e">
        <v>#VALUE!</v>
      </c>
      <c r="N100" s="14">
        <v>0.77823529411764703</v>
      </c>
      <c r="O100" s="14">
        <v>7238.1176470588225</v>
      </c>
      <c r="P100" s="14">
        <v>7273.0588235294108</v>
      </c>
      <c r="Q100" s="14">
        <v>2348.4705882352941</v>
      </c>
      <c r="R100" s="14">
        <v>1.3129411764705883</v>
      </c>
      <c r="S100" s="14" t="e">
        <v>#VALUE!</v>
      </c>
      <c r="T100" s="14">
        <v>2925.5294117647059</v>
      </c>
      <c r="U100" s="14">
        <v>720000</v>
      </c>
      <c r="V100" s="14">
        <v>81.635294117647049</v>
      </c>
      <c r="W100" s="14">
        <v>33.776470588235291</v>
      </c>
      <c r="X100" s="14" t="e">
        <v>#VALUE!</v>
      </c>
      <c r="Y100" s="14">
        <v>0.18635294117647058</v>
      </c>
      <c r="Z100" s="14">
        <v>342</v>
      </c>
      <c r="AA100" s="14">
        <v>64.270588235294113</v>
      </c>
      <c r="AB100" s="14">
        <v>67.023529411764699</v>
      </c>
      <c r="AC100" s="14">
        <v>1.3658823529411765</v>
      </c>
      <c r="AD100" s="14" t="e">
        <v>#VALUE!</v>
      </c>
      <c r="AE100" s="14">
        <v>8.4070588235294098E-3</v>
      </c>
      <c r="AF100" s="14">
        <v>6.7658823529411754E-3</v>
      </c>
      <c r="AG100" s="14">
        <v>1.1541176470588237</v>
      </c>
      <c r="AH100" s="14">
        <v>1.196470588235294</v>
      </c>
      <c r="AI100" s="14">
        <v>9.9741176470588236E-2</v>
      </c>
      <c r="AJ100" s="14">
        <v>0.18317647058823527</v>
      </c>
      <c r="AK100" s="14" t="e">
        <v>#VALUE!</v>
      </c>
      <c r="AL100" s="14">
        <v>0.16517647058823529</v>
      </c>
      <c r="AM100" s="14">
        <v>4.3517647058823536</v>
      </c>
      <c r="AN100" s="14" t="e">
        <v>#VALUE!</v>
      </c>
      <c r="AO100" s="14" t="e">
        <v>#VALUE!</v>
      </c>
      <c r="AP100" s="14" t="e">
        <v>#VALUE!</v>
      </c>
      <c r="AQ100" s="14" t="e">
        <v>#VALUE!</v>
      </c>
      <c r="AR100" s="14" t="e">
        <v>#VALUE!</v>
      </c>
      <c r="AS100" s="14">
        <v>7.6235294117647054E-2</v>
      </c>
      <c r="AT100" s="14">
        <v>5.0294117647058821E-3</v>
      </c>
      <c r="AU100" s="14" t="e">
        <v>#VALUE!</v>
      </c>
      <c r="AV100" s="14" t="e">
        <v>#VALUE!</v>
      </c>
      <c r="AW100" s="14" t="e">
        <v>#VALUE!</v>
      </c>
      <c r="AX100" s="14" t="e">
        <v>#VALUE!</v>
      </c>
      <c r="AY100" s="14" t="e">
        <v>#VALUE!</v>
      </c>
      <c r="AZ100" s="14" t="e">
        <v>#VALUE!</v>
      </c>
      <c r="BB100" s="11">
        <f t="shared" si="15"/>
        <v>9586.5882352941171</v>
      </c>
      <c r="BC100" s="11">
        <f t="shared" si="16"/>
        <v>7899.8823529411766</v>
      </c>
      <c r="BD100" s="11">
        <f t="shared" si="17"/>
        <v>0.95865882352941179</v>
      </c>
      <c r="BE100" s="11">
        <f t="shared" si="18"/>
        <v>0.78998823529411766</v>
      </c>
      <c r="BF100" s="11" t="e">
        <f t="shared" si="19"/>
        <v>#VALUE!</v>
      </c>
      <c r="DC100"/>
    </row>
    <row r="101" spans="1:112" s="11" customFormat="1">
      <c r="A101" s="11" t="s">
        <v>247</v>
      </c>
      <c r="C101" s="11" t="s">
        <v>248</v>
      </c>
      <c r="D101" s="24" t="s">
        <v>254</v>
      </c>
      <c r="E101" s="25" t="s">
        <v>254</v>
      </c>
      <c r="F101" s="14">
        <v>2.4776470588235293</v>
      </c>
      <c r="G101" s="14">
        <v>103.12941176470588</v>
      </c>
      <c r="H101" s="14">
        <v>4090.2352941176468</v>
      </c>
      <c r="I101" s="14">
        <v>4832.4705882352937</v>
      </c>
      <c r="J101" s="14">
        <v>868.23529411764707</v>
      </c>
      <c r="K101" s="14" t="e">
        <v>#VALUE!</v>
      </c>
      <c r="L101" s="14">
        <v>32.929411764705883</v>
      </c>
      <c r="M101" s="14">
        <v>114.35294117647059</v>
      </c>
      <c r="N101" s="14">
        <v>0.84917647058823542</v>
      </c>
      <c r="O101" s="14">
        <v>6838.9411764705883</v>
      </c>
      <c r="P101" s="14">
        <v>6697.0588235294126</v>
      </c>
      <c r="Q101" s="14">
        <v>2241.5294117647059</v>
      </c>
      <c r="R101" s="14">
        <v>0.88094117647058823</v>
      </c>
      <c r="S101" s="14">
        <v>1.0111764705882353</v>
      </c>
      <c r="T101" s="14">
        <v>3254.8235294117644</v>
      </c>
      <c r="U101" s="14">
        <v>720000</v>
      </c>
      <c r="V101" s="14">
        <v>80.047058823529412</v>
      </c>
      <c r="W101" s="14">
        <v>36.635294117647064</v>
      </c>
      <c r="X101" s="14">
        <v>1.831764705882353</v>
      </c>
      <c r="Y101" s="14">
        <v>1.831764705882353</v>
      </c>
      <c r="Z101" s="14">
        <v>316.58823529411762</v>
      </c>
      <c r="AA101" s="14">
        <v>64.905882352941177</v>
      </c>
      <c r="AB101" s="14">
        <v>63.952941176470581</v>
      </c>
      <c r="AC101" s="14">
        <v>1.2282352941176471</v>
      </c>
      <c r="AD101" s="14">
        <v>0.84705882352941186</v>
      </c>
      <c r="AE101" s="14">
        <v>1.1647058823529413</v>
      </c>
      <c r="AF101" s="14">
        <v>5.3258823529411761E-2</v>
      </c>
      <c r="AG101" s="14">
        <v>2.710588235294118</v>
      </c>
      <c r="AH101" s="14">
        <v>2.5941176470588236</v>
      </c>
      <c r="AI101" s="14">
        <v>0.1492941176470588</v>
      </c>
      <c r="AJ101" s="14">
        <v>0.18635294117647058</v>
      </c>
      <c r="AK101" s="14" t="e">
        <v>#VALUE!</v>
      </c>
      <c r="AL101" s="14">
        <v>0.16623529411764706</v>
      </c>
      <c r="AM101" s="14">
        <v>3.9600000000000004</v>
      </c>
      <c r="AN101" s="14" t="e">
        <v>#VALUE!</v>
      </c>
      <c r="AO101" s="14">
        <v>1.6941176470588237</v>
      </c>
      <c r="AP101" s="14">
        <v>0.65752941176470592</v>
      </c>
      <c r="AQ101" s="14">
        <v>0.28694117647058826</v>
      </c>
      <c r="AR101" s="14">
        <v>4.3729411764705881E-3</v>
      </c>
      <c r="AS101" s="14">
        <v>7.0411764705882354E-2</v>
      </c>
      <c r="AT101" s="14">
        <v>6.1835294117647058E-3</v>
      </c>
      <c r="AU101" s="14">
        <v>4.4576470588235294E-2</v>
      </c>
      <c r="AV101" s="14" t="e">
        <v>#VALUE!</v>
      </c>
      <c r="AW101" s="14">
        <v>0.42035294117647065</v>
      </c>
      <c r="AX101" s="14" t="e">
        <v>#VALUE!</v>
      </c>
      <c r="AY101" s="14" t="e">
        <v>#VALUE!</v>
      </c>
      <c r="AZ101" s="14">
        <v>2.8799999999999999E-2</v>
      </c>
      <c r="BB101" s="11">
        <f t="shared" si="15"/>
        <v>9080.4705882352937</v>
      </c>
      <c r="BC101" s="11">
        <f t="shared" si="16"/>
        <v>8087.2941176470576</v>
      </c>
      <c r="BD101" s="11">
        <f t="shared" si="17"/>
        <v>0.90804705882352943</v>
      </c>
      <c r="BE101" s="11">
        <f t="shared" si="18"/>
        <v>0.8087294117647057</v>
      </c>
      <c r="BF101" s="11">
        <f t="shared" si="19"/>
        <v>1.1252197186625497E-2</v>
      </c>
      <c r="DC101"/>
    </row>
    <row r="102" spans="1:112" s="11" customFormat="1">
      <c r="A102" s="11" t="s">
        <v>247</v>
      </c>
      <c r="C102" s="11" t="s">
        <v>248</v>
      </c>
      <c r="D102" s="24" t="s">
        <v>255</v>
      </c>
      <c r="E102" s="25" t="s">
        <v>255</v>
      </c>
      <c r="F102" s="14">
        <v>2.0541176470588236</v>
      </c>
      <c r="G102" s="14">
        <v>172.58823529411765</v>
      </c>
      <c r="H102" s="14">
        <v>3872.1176470588234</v>
      </c>
      <c r="I102" s="14">
        <v>4719.1764705882351</v>
      </c>
      <c r="J102" s="14">
        <v>504</v>
      </c>
      <c r="K102" s="14" t="e">
        <v>#VALUE!</v>
      </c>
      <c r="L102" s="14">
        <v>112.23529411764707</v>
      </c>
      <c r="M102" s="14" t="e">
        <v>#VALUE!</v>
      </c>
      <c r="N102" s="14">
        <v>0.85129411764705887</v>
      </c>
      <c r="O102" s="14">
        <v>7081.411764705882</v>
      </c>
      <c r="P102" s="14">
        <v>6999.8823529411766</v>
      </c>
      <c r="Q102" s="14">
        <v>2364.3529411764707</v>
      </c>
      <c r="R102" s="14">
        <v>1.5776470588235296</v>
      </c>
      <c r="S102" s="14">
        <v>1.5247058823529409</v>
      </c>
      <c r="T102" s="14">
        <v>2785.7647058823532</v>
      </c>
      <c r="U102" s="14">
        <v>720000</v>
      </c>
      <c r="V102" s="14">
        <v>84.388235294117649</v>
      </c>
      <c r="W102" s="14">
        <v>34.835294117647052</v>
      </c>
      <c r="X102" s="14">
        <v>0.36211764705882354</v>
      </c>
      <c r="Y102" s="14">
        <v>0.33352941176470585</v>
      </c>
      <c r="Z102" s="14">
        <v>363.1764705882353</v>
      </c>
      <c r="AA102" s="14">
        <v>68.929411764705875</v>
      </c>
      <c r="AB102" s="14">
        <v>68.82352941176471</v>
      </c>
      <c r="AC102" s="14">
        <v>1.4294117647058826</v>
      </c>
      <c r="AD102" s="14" t="e">
        <v>#VALUE!</v>
      </c>
      <c r="AE102" s="14">
        <v>0.29223529411764709</v>
      </c>
      <c r="AF102" s="14">
        <v>1.3658823529411765E-2</v>
      </c>
      <c r="AG102" s="14">
        <v>1.3658823529411765</v>
      </c>
      <c r="AH102" s="14">
        <v>1.2282352941176471</v>
      </c>
      <c r="AI102" s="14">
        <v>7.6870588235294121E-2</v>
      </c>
      <c r="AJ102" s="14">
        <v>0.19800000000000001</v>
      </c>
      <c r="AK102" s="14" t="e">
        <v>#VALUE!</v>
      </c>
      <c r="AL102" s="14">
        <v>0.20223529411764707</v>
      </c>
      <c r="AM102" s="14">
        <v>5.3152941176470581</v>
      </c>
      <c r="AN102" s="14" t="e">
        <v>#VALUE!</v>
      </c>
      <c r="AO102" s="14">
        <v>0.62364705882352933</v>
      </c>
      <c r="AP102" s="14">
        <v>6.3105882352941178E-2</v>
      </c>
      <c r="AQ102" s="14">
        <v>5.0929411764705876E-2</v>
      </c>
      <c r="AR102" s="14" t="e">
        <v>#VALUE!</v>
      </c>
      <c r="AS102" s="14">
        <v>4.2352941176470593E-2</v>
      </c>
      <c r="AT102" s="14" t="e">
        <v>#VALUE!</v>
      </c>
      <c r="AU102" s="14" t="e">
        <v>#VALUE!</v>
      </c>
      <c r="AV102" s="14">
        <v>1.503529411764706E-2</v>
      </c>
      <c r="AW102" s="14">
        <v>0.13023529411764706</v>
      </c>
      <c r="AX102" s="14" t="e">
        <v>#VALUE!</v>
      </c>
      <c r="AY102" s="14">
        <v>2.5729411764705879E-2</v>
      </c>
      <c r="AZ102" s="14">
        <v>3.2399999999999998E-2</v>
      </c>
      <c r="BB102" s="11">
        <f t="shared" si="15"/>
        <v>9445.7647058823532</v>
      </c>
      <c r="BC102" s="11">
        <f t="shared" si="16"/>
        <v>7504.9411764705883</v>
      </c>
      <c r="BD102" s="11">
        <f t="shared" si="17"/>
        <v>0.94457647058823535</v>
      </c>
      <c r="BE102" s="11">
        <f t="shared" si="18"/>
        <v>0.75049411764705887</v>
      </c>
      <c r="BF102" s="11">
        <f t="shared" si="19"/>
        <v>1.2497910683624314E-2</v>
      </c>
      <c r="DC102"/>
    </row>
    <row r="103" spans="1:112" s="11" customFormat="1">
      <c r="A103" s="11" t="s">
        <v>247</v>
      </c>
      <c r="C103" s="11" t="s">
        <v>248</v>
      </c>
      <c r="D103" s="24" t="s">
        <v>256</v>
      </c>
      <c r="E103" s="25" t="s">
        <v>256</v>
      </c>
      <c r="F103" s="14">
        <v>2.032941176470588</v>
      </c>
      <c r="G103" s="14" t="e">
        <v>#VALUE!</v>
      </c>
      <c r="H103" s="14">
        <v>4311.5294117647054</v>
      </c>
      <c r="I103" s="14">
        <v>5116.2352941176468</v>
      </c>
      <c r="J103" s="14">
        <v>400.23529411764702</v>
      </c>
      <c r="K103" s="14" t="e">
        <v>#VALUE!</v>
      </c>
      <c r="L103" s="14" t="e">
        <v>#VALUE!</v>
      </c>
      <c r="M103" s="14" t="e">
        <v>#VALUE!</v>
      </c>
      <c r="N103" s="14">
        <v>0.8258823529411764</v>
      </c>
      <c r="O103" s="14">
        <v>7817.2941176470586</v>
      </c>
      <c r="P103" s="14">
        <v>7816.2352941176478</v>
      </c>
      <c r="Q103" s="14">
        <v>2258.4705882352941</v>
      </c>
      <c r="R103" s="14" t="e">
        <v>#VALUE!</v>
      </c>
      <c r="S103" s="14" t="e">
        <v>#VALUE!</v>
      </c>
      <c r="T103" s="14">
        <v>2906.4705882352937</v>
      </c>
      <c r="U103" s="14">
        <v>720000</v>
      </c>
      <c r="V103" s="14">
        <v>80.788235294117641</v>
      </c>
      <c r="W103" s="14">
        <v>34.941176470588239</v>
      </c>
      <c r="X103" s="14">
        <v>0.18423529411764705</v>
      </c>
      <c r="Y103" s="14">
        <v>0.33247058823529413</v>
      </c>
      <c r="Z103" s="14">
        <v>365.29411764705884</v>
      </c>
      <c r="AA103" s="14">
        <v>64.905882352941177</v>
      </c>
      <c r="AB103" s="14">
        <v>65.435294117647047</v>
      </c>
      <c r="AC103" s="14">
        <v>1.0694117647058823</v>
      </c>
      <c r="AD103" s="14" t="e">
        <v>#VALUE!</v>
      </c>
      <c r="AE103" s="14">
        <v>5.4000000000000003E-3</v>
      </c>
      <c r="AF103" s="14" t="e">
        <v>#VALUE!</v>
      </c>
      <c r="AG103" s="14">
        <v>7.1470588235294121</v>
      </c>
      <c r="AH103" s="14">
        <v>7.369411764705883</v>
      </c>
      <c r="AI103" s="14">
        <v>0.22129411764705881</v>
      </c>
      <c r="AJ103" s="14">
        <v>0.18847058823529414</v>
      </c>
      <c r="AK103" s="14" t="e">
        <v>#VALUE!</v>
      </c>
      <c r="AL103" s="14">
        <v>0.18423529411764705</v>
      </c>
      <c r="AM103" s="14">
        <v>4.5317647058823534</v>
      </c>
      <c r="AN103" s="14" t="e">
        <v>#VALUE!</v>
      </c>
      <c r="AO103" s="14">
        <v>2.4670588235294118E-2</v>
      </c>
      <c r="AP103" s="14" t="e">
        <v>#VALUE!</v>
      </c>
      <c r="AQ103" s="14" t="e">
        <v>#VALUE!</v>
      </c>
      <c r="AR103" s="14" t="e">
        <v>#VALUE!</v>
      </c>
      <c r="AS103" s="14">
        <v>0.12917647058823528</v>
      </c>
      <c r="AT103" s="14" t="e">
        <v>#VALUE!</v>
      </c>
      <c r="AU103" s="14" t="e">
        <v>#VALUE!</v>
      </c>
      <c r="AV103" s="14" t="e">
        <v>#VALUE!</v>
      </c>
      <c r="AW103" s="14" t="e">
        <v>#VALUE!</v>
      </c>
      <c r="AX103" s="14" t="e">
        <v>#VALUE!</v>
      </c>
      <c r="AY103" s="14" t="e">
        <v>#VALUE!</v>
      </c>
      <c r="AZ103" s="14" t="e">
        <v>#VALUE!</v>
      </c>
      <c r="BB103" s="11">
        <f t="shared" si="15"/>
        <v>10075.764705882353</v>
      </c>
      <c r="BC103" s="11">
        <f t="shared" si="16"/>
        <v>8022.7058823529405</v>
      </c>
      <c r="BD103" s="11">
        <f t="shared" si="17"/>
        <v>1.0075764705882353</v>
      </c>
      <c r="BE103" s="11">
        <f t="shared" si="18"/>
        <v>0.80227058823529407</v>
      </c>
      <c r="BF103" s="11" t="e">
        <f t="shared" si="19"/>
        <v>#VALUE!</v>
      </c>
      <c r="DC103"/>
    </row>
    <row r="104" spans="1:112" s="11" customFormat="1">
      <c r="A104" s="11" t="s">
        <v>247</v>
      </c>
      <c r="C104" s="11" t="s">
        <v>248</v>
      </c>
      <c r="D104" s="24" t="s">
        <v>257</v>
      </c>
      <c r="E104" s="25" t="s">
        <v>257</v>
      </c>
      <c r="F104" s="14">
        <v>1.9270588235294117</v>
      </c>
      <c r="G104" s="14" t="e">
        <v>#VALUE!</v>
      </c>
      <c r="H104" s="14">
        <v>3901.7647058823527</v>
      </c>
      <c r="I104" s="14">
        <v>4804.9411764705883</v>
      </c>
      <c r="J104" s="14">
        <v>411.88235294117646</v>
      </c>
      <c r="K104" s="14" t="e">
        <v>#VALUE!</v>
      </c>
      <c r="L104" s="14" t="e">
        <v>#VALUE!</v>
      </c>
      <c r="M104" s="14" t="e">
        <v>#VALUE!</v>
      </c>
      <c r="N104" s="14">
        <v>0.83964705882352941</v>
      </c>
      <c r="O104" s="14">
        <v>7391.6470588235297</v>
      </c>
      <c r="P104" s="14">
        <v>7257.1764705882351</v>
      </c>
      <c r="Q104" s="14">
        <v>2306.1176470588234</v>
      </c>
      <c r="R104" s="14" t="e">
        <v>#VALUE!</v>
      </c>
      <c r="S104" s="14" t="e">
        <v>#VALUE!</v>
      </c>
      <c r="T104" s="14">
        <v>2716.9411764705883</v>
      </c>
      <c r="U104" s="14">
        <v>720000</v>
      </c>
      <c r="V104" s="14">
        <v>81.317647058823525</v>
      </c>
      <c r="W104" s="14">
        <v>35.258823529411764</v>
      </c>
      <c r="X104" s="14" t="e">
        <v>#VALUE!</v>
      </c>
      <c r="Y104" s="14">
        <v>0.23400000000000001</v>
      </c>
      <c r="Z104" s="14">
        <v>334.58823529411768</v>
      </c>
      <c r="AA104" s="14">
        <v>64.8</v>
      </c>
      <c r="AB104" s="14">
        <v>67.235294117647058</v>
      </c>
      <c r="AC104" s="14">
        <v>0.97835294117647076</v>
      </c>
      <c r="AD104" s="14" t="e">
        <v>#VALUE!</v>
      </c>
      <c r="AE104" s="14">
        <v>2.6788235294117647E-2</v>
      </c>
      <c r="AF104" s="14">
        <v>1.1647058823529411E-2</v>
      </c>
      <c r="AG104" s="14">
        <v>1.7470588235294116</v>
      </c>
      <c r="AH104" s="14">
        <v>1.8211764705882352</v>
      </c>
      <c r="AI104" s="14">
        <v>8.5447058823529404E-2</v>
      </c>
      <c r="AJ104" s="14">
        <v>0.18423529411764705</v>
      </c>
      <c r="AK104" s="14" t="e">
        <v>#VALUE!</v>
      </c>
      <c r="AL104" s="14">
        <v>0.15564705882352942</v>
      </c>
      <c r="AM104" s="14">
        <v>4.2035294117647064</v>
      </c>
      <c r="AN104" s="14" t="e">
        <v>#VALUE!</v>
      </c>
      <c r="AO104" s="14">
        <v>1.567058823529412E-2</v>
      </c>
      <c r="AP104" s="14">
        <v>8.4494117647058817E-2</v>
      </c>
      <c r="AQ104" s="14">
        <v>3.5152941176470588E-2</v>
      </c>
      <c r="AR104" s="14">
        <v>2.1600000000000005E-3</v>
      </c>
      <c r="AS104" s="14">
        <v>0.10577647058823529</v>
      </c>
      <c r="AT104" s="14">
        <v>5.2094117647058825E-3</v>
      </c>
      <c r="AU104" s="14" t="e">
        <v>#VALUE!</v>
      </c>
      <c r="AV104" s="14">
        <v>9.8364705882352937E-3</v>
      </c>
      <c r="AW104" s="14">
        <v>1.8952941176470589E-2</v>
      </c>
      <c r="AX104" s="14" t="e">
        <v>#VALUE!</v>
      </c>
      <c r="AY104" s="14" t="e">
        <v>#VALUE!</v>
      </c>
      <c r="AZ104" s="14" t="e">
        <v>#VALUE!</v>
      </c>
      <c r="BB104" s="11">
        <f t="shared" si="15"/>
        <v>9697.7647058823532</v>
      </c>
      <c r="BC104" s="11">
        <f t="shared" si="16"/>
        <v>7521.8823529411766</v>
      </c>
      <c r="BD104" s="11">
        <f t="shared" si="17"/>
        <v>0.96977647058823535</v>
      </c>
      <c r="BE104" s="11">
        <f t="shared" si="18"/>
        <v>0.75218823529411771</v>
      </c>
      <c r="BF104" s="11" t="e">
        <f t="shared" si="19"/>
        <v>#VALUE!</v>
      </c>
      <c r="DC104"/>
    </row>
    <row r="105" spans="1:112" s="11" customFormat="1">
      <c r="A105" s="11" t="s">
        <v>247</v>
      </c>
      <c r="C105" s="11" t="s">
        <v>248</v>
      </c>
      <c r="D105" s="24" t="s">
        <v>258</v>
      </c>
      <c r="E105" s="25" t="s">
        <v>258</v>
      </c>
      <c r="F105" s="14">
        <v>1.8635294117647059</v>
      </c>
      <c r="G105" s="14" t="e">
        <v>#VALUE!</v>
      </c>
      <c r="H105" s="14">
        <v>3789.5294117647054</v>
      </c>
      <c r="I105" s="14">
        <v>4689.5294117647054</v>
      </c>
      <c r="J105" s="14">
        <v>372.70588235294116</v>
      </c>
      <c r="K105" s="14" t="e">
        <v>#VALUE!</v>
      </c>
      <c r="L105" s="14" t="e">
        <v>#VALUE!</v>
      </c>
      <c r="M105" s="14" t="e">
        <v>#VALUE!</v>
      </c>
      <c r="N105" s="14">
        <v>0.76764705882352935</v>
      </c>
      <c r="O105" s="14">
        <v>6982.9411764705883</v>
      </c>
      <c r="P105" s="14">
        <v>6882.3529411764712</v>
      </c>
      <c r="Q105" s="14">
        <v>2112.3529411764707</v>
      </c>
      <c r="R105" s="14">
        <v>0.83329411764705885</v>
      </c>
      <c r="S105" s="14">
        <v>0.70517647058823529</v>
      </c>
      <c r="T105" s="14">
        <v>2808</v>
      </c>
      <c r="U105" s="14">
        <v>720000</v>
      </c>
      <c r="V105" s="14">
        <v>75.811764705882339</v>
      </c>
      <c r="W105" s="14">
        <v>34.305882352941175</v>
      </c>
      <c r="X105" s="14" t="e">
        <v>#VALUE!</v>
      </c>
      <c r="Y105" s="14">
        <v>0.20964705882352944</v>
      </c>
      <c r="Z105" s="14">
        <v>299.64705882352939</v>
      </c>
      <c r="AA105" s="14">
        <v>62.682352941176475</v>
      </c>
      <c r="AB105" s="14">
        <v>61.094117647058823</v>
      </c>
      <c r="AC105" s="14">
        <v>1.0905882352941176</v>
      </c>
      <c r="AD105" s="14" t="e">
        <v>#VALUE!</v>
      </c>
      <c r="AE105" s="14">
        <v>8.1000000000000003E-2</v>
      </c>
      <c r="AF105" s="14">
        <v>3.3670588235294118E-3</v>
      </c>
      <c r="AG105" s="14">
        <v>1.6623529411764706</v>
      </c>
      <c r="AH105" s="14">
        <v>1.6517647058823528</v>
      </c>
      <c r="AI105" s="14">
        <v>8.2905882352941163E-2</v>
      </c>
      <c r="AJ105" s="14">
        <v>0.13976470588235296</v>
      </c>
      <c r="AK105" s="14" t="e">
        <v>#VALUE!</v>
      </c>
      <c r="AL105" s="14">
        <v>0.12917647058823528</v>
      </c>
      <c r="AM105" s="14">
        <v>3.9811764705882351</v>
      </c>
      <c r="AN105" s="14" t="e">
        <v>#VALUE!</v>
      </c>
      <c r="AO105" s="14" t="e">
        <v>#VALUE!</v>
      </c>
      <c r="AP105" s="14">
        <v>9.2647058823529402E-2</v>
      </c>
      <c r="AQ105" s="14">
        <v>3.8858823529411765E-2</v>
      </c>
      <c r="AR105" s="14" t="e">
        <v>#VALUE!</v>
      </c>
      <c r="AS105" s="14">
        <v>7.3376470588235293E-2</v>
      </c>
      <c r="AT105" s="14" t="e">
        <v>#VALUE!</v>
      </c>
      <c r="AU105" s="14" t="e">
        <v>#VALUE!</v>
      </c>
      <c r="AV105" s="14" t="e">
        <v>#VALUE!</v>
      </c>
      <c r="AW105" s="14" t="e">
        <v>#VALUE!</v>
      </c>
      <c r="AX105" s="14" t="e">
        <v>#VALUE!</v>
      </c>
      <c r="AY105" s="14">
        <v>7.3799999999999994E-3</v>
      </c>
      <c r="AZ105" s="14">
        <v>9.6776470588235304E-3</v>
      </c>
      <c r="BB105" s="11">
        <f t="shared" si="15"/>
        <v>9095.2941176470595</v>
      </c>
      <c r="BC105" s="11">
        <f t="shared" si="16"/>
        <v>7497.5294117647054</v>
      </c>
      <c r="BD105" s="11">
        <f t="shared" si="17"/>
        <v>0.90952941176470592</v>
      </c>
      <c r="BE105" s="11">
        <f t="shared" si="18"/>
        <v>0.74975294117647051</v>
      </c>
      <c r="BF105" s="11">
        <f t="shared" si="19"/>
        <v>1.2214127221444387E-2</v>
      </c>
      <c r="DC105"/>
    </row>
    <row r="106" spans="1:112" s="11" customFormat="1">
      <c r="A106" s="78" t="s">
        <v>19</v>
      </c>
      <c r="B106" s="78"/>
      <c r="D106" s="24"/>
      <c r="E106" s="25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DC106"/>
    </row>
    <row r="107" spans="1:112">
      <c r="A107" t="s">
        <v>259</v>
      </c>
      <c r="C107" t="s">
        <v>260</v>
      </c>
      <c r="D107" s="29" t="s">
        <v>261</v>
      </c>
      <c r="E107" s="29" t="s">
        <v>261</v>
      </c>
      <c r="F107" s="17">
        <v>1.2388235294117647</v>
      </c>
      <c r="G107" s="17" t="e">
        <v>#VALUE!</v>
      </c>
      <c r="H107" s="18">
        <v>2941.411764705882</v>
      </c>
      <c r="I107" s="18">
        <v>2428.9411764705883</v>
      </c>
      <c r="J107" s="18">
        <v>348.35294117647061</v>
      </c>
      <c r="K107" s="17" t="e">
        <v>#VALUE!</v>
      </c>
      <c r="L107" s="17" t="e">
        <v>#VALUE!</v>
      </c>
      <c r="M107" s="17" t="e">
        <v>#VALUE!</v>
      </c>
      <c r="N107" s="18">
        <v>0.28588235294117648</v>
      </c>
      <c r="O107" s="18">
        <v>473.29411764705878</v>
      </c>
      <c r="P107" s="17">
        <v>473.29411764705878</v>
      </c>
      <c r="Q107" s="18">
        <v>1622.1176470588234</v>
      </c>
      <c r="R107" s="18" t="e">
        <v>#VALUE!</v>
      </c>
      <c r="S107" s="17" t="e">
        <v>#VALUE!</v>
      </c>
      <c r="T107" s="18">
        <v>1161.5294117647059</v>
      </c>
      <c r="U107" s="17">
        <v>720000</v>
      </c>
      <c r="V107" s="18">
        <v>63.952941176470581</v>
      </c>
      <c r="W107" s="18">
        <v>25.623529411764704</v>
      </c>
      <c r="X107" s="17" t="e">
        <v>#VALUE!</v>
      </c>
      <c r="Y107" s="17" t="e">
        <v>#VALUE!</v>
      </c>
      <c r="Z107" s="18">
        <v>77.71764705882353</v>
      </c>
      <c r="AA107" s="18">
        <v>15.988235294117645</v>
      </c>
      <c r="AB107" s="17">
        <v>17.047058823529412</v>
      </c>
      <c r="AC107" s="18">
        <v>1.2811764705882351</v>
      </c>
      <c r="AD107" s="17" t="e">
        <v>#VALUE!</v>
      </c>
      <c r="AE107" s="17" t="e">
        <v>#VALUE!</v>
      </c>
      <c r="AF107" s="17" t="e">
        <v>#VALUE!</v>
      </c>
      <c r="AG107" s="17">
        <v>0.13658823529411765</v>
      </c>
      <c r="AH107" s="17">
        <v>0.2615294117647059</v>
      </c>
      <c r="AI107" s="17">
        <v>2.3294117647058823E-2</v>
      </c>
      <c r="AJ107" s="18">
        <v>0.17364705882352943</v>
      </c>
      <c r="AK107" s="17" t="e">
        <v>#VALUE!</v>
      </c>
      <c r="AL107" s="17">
        <v>6.1199999999999997E-2</v>
      </c>
      <c r="AM107" s="18">
        <v>3.6952941176470593</v>
      </c>
      <c r="AN107" s="17" t="e">
        <v>#VALUE!</v>
      </c>
      <c r="AO107" s="17" t="e">
        <v>#VALUE!</v>
      </c>
      <c r="AP107" s="17" t="e">
        <v>#VALUE!</v>
      </c>
      <c r="AQ107" s="17" t="e">
        <v>#VALUE!</v>
      </c>
      <c r="AR107" s="17" t="e">
        <v>#VALUE!</v>
      </c>
      <c r="AS107" s="17">
        <v>2.3505882352941175E-2</v>
      </c>
      <c r="AT107" s="17">
        <v>6.755294117647059E-3</v>
      </c>
      <c r="AU107" s="17" t="e">
        <v>#VALUE!</v>
      </c>
      <c r="AV107" s="17" t="e">
        <v>#VALUE!</v>
      </c>
      <c r="AW107" s="17" t="e">
        <v>#VALUE!</v>
      </c>
      <c r="AX107" s="17" t="e">
        <v>#VALUE!</v>
      </c>
      <c r="AY107" s="17" t="e">
        <v>#VALUE!</v>
      </c>
      <c r="AZ107" s="17" t="e">
        <v>#VALUE!</v>
      </c>
      <c r="BB107" s="19">
        <f t="shared" ref="BB107:BB121" si="20">O107+Q107</f>
        <v>2095.411764705882</v>
      </c>
      <c r="BC107" s="19">
        <f t="shared" ref="BC107:BC121" si="21">I107+T107</f>
        <v>3590.4705882352941</v>
      </c>
      <c r="BD107" s="19">
        <f t="shared" ref="BD107:BD121" si="22">BB107/1000000*100</f>
        <v>0.2095411764705882</v>
      </c>
      <c r="BE107" s="19">
        <f t="shared" ref="BE107:BE121" si="23">BC107/1000000*100</f>
        <v>0.35904705882352939</v>
      </c>
      <c r="BF107" s="19" t="e">
        <f t="shared" ref="BF107:BF121" si="24">W107/(S107+T107)</f>
        <v>#VALUE!</v>
      </c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D107" s="11"/>
      <c r="DE107" s="11"/>
      <c r="DF107" s="11"/>
      <c r="DG107" s="11"/>
      <c r="DH107" s="11"/>
    </row>
    <row r="108" spans="1:112">
      <c r="A108" t="s">
        <v>259</v>
      </c>
      <c r="C108" t="s">
        <v>260</v>
      </c>
      <c r="D108" s="29" t="s">
        <v>262</v>
      </c>
      <c r="E108" s="29" t="s">
        <v>262</v>
      </c>
      <c r="F108" s="17">
        <v>1.408235294117647</v>
      </c>
      <c r="G108" s="17" t="e">
        <v>#VALUE!</v>
      </c>
      <c r="H108" s="18">
        <v>2489.2941176470586</v>
      </c>
      <c r="I108" s="18">
        <v>2114.4705882352941</v>
      </c>
      <c r="J108" s="18">
        <v>315.52941176470586</v>
      </c>
      <c r="K108" s="17" t="e">
        <v>#VALUE!</v>
      </c>
      <c r="L108" s="17" t="e">
        <v>#VALUE!</v>
      </c>
      <c r="M108" s="17" t="e">
        <v>#VALUE!</v>
      </c>
      <c r="N108" s="18">
        <v>0.3081176470588235</v>
      </c>
      <c r="O108" s="18">
        <v>426.70588235294122</v>
      </c>
      <c r="P108" s="17">
        <v>430.94117647058823</v>
      </c>
      <c r="Q108" s="18">
        <v>1489.7647058823532</v>
      </c>
      <c r="R108" s="18">
        <v>0.67341176470588238</v>
      </c>
      <c r="S108" s="17" t="e">
        <v>#VALUE!</v>
      </c>
      <c r="T108" s="18">
        <v>1146.7058823529412</v>
      </c>
      <c r="U108" s="17">
        <v>720000</v>
      </c>
      <c r="V108" s="18">
        <v>60.776470588235291</v>
      </c>
      <c r="W108" s="18">
        <v>25.623529411764704</v>
      </c>
      <c r="X108" s="17" t="e">
        <v>#VALUE!</v>
      </c>
      <c r="Y108" s="17" t="e">
        <v>#VALUE!</v>
      </c>
      <c r="Z108" s="18">
        <v>78.45882352941176</v>
      </c>
      <c r="AA108" s="18">
        <v>15.035294117647057</v>
      </c>
      <c r="AB108" s="17">
        <v>14.823529411764707</v>
      </c>
      <c r="AC108" s="18">
        <v>1.2282352941176471</v>
      </c>
      <c r="AD108" s="17" t="e">
        <v>#VALUE!</v>
      </c>
      <c r="AE108" s="17" t="e">
        <v>#VALUE!</v>
      </c>
      <c r="AF108" s="17" t="e">
        <v>#VALUE!</v>
      </c>
      <c r="AG108" s="17">
        <v>0.31023529411764705</v>
      </c>
      <c r="AH108" s="17">
        <v>0.2752941176470588</v>
      </c>
      <c r="AI108" s="17">
        <v>4.0447058823529405E-2</v>
      </c>
      <c r="AJ108" s="18">
        <v>9.2964705882352935E-2</v>
      </c>
      <c r="AK108" s="17" t="e">
        <v>#VALUE!</v>
      </c>
      <c r="AL108" s="17">
        <v>6.9670588235294109E-2</v>
      </c>
      <c r="AM108" s="18">
        <v>3.6211764705882352</v>
      </c>
      <c r="AN108" s="17" t="e">
        <v>#VALUE!</v>
      </c>
      <c r="AO108" s="17" t="e">
        <v>#VALUE!</v>
      </c>
      <c r="AP108" s="17" t="e">
        <v>#VALUE!</v>
      </c>
      <c r="AQ108" s="17" t="e">
        <v>#VALUE!</v>
      </c>
      <c r="AR108" s="17" t="e">
        <v>#VALUE!</v>
      </c>
      <c r="AS108" s="17">
        <v>2.4988235294117644E-2</v>
      </c>
      <c r="AT108" s="17">
        <v>8.4388235294117642E-3</v>
      </c>
      <c r="AU108" s="17" t="e">
        <v>#VALUE!</v>
      </c>
      <c r="AV108" s="17" t="e">
        <v>#VALUE!</v>
      </c>
      <c r="AW108" s="17" t="e">
        <v>#VALUE!</v>
      </c>
      <c r="AX108" s="17" t="e">
        <v>#VALUE!</v>
      </c>
      <c r="AY108" s="17" t="e">
        <v>#VALUE!</v>
      </c>
      <c r="AZ108" s="17" t="e">
        <v>#VALUE!</v>
      </c>
      <c r="BB108" s="19">
        <f t="shared" si="20"/>
        <v>1916.4705882352944</v>
      </c>
      <c r="BC108" s="19">
        <f t="shared" si="21"/>
        <v>3261.1764705882351</v>
      </c>
      <c r="BD108" s="19">
        <f t="shared" si="22"/>
        <v>0.19164705882352945</v>
      </c>
      <c r="BE108" s="19">
        <f t="shared" si="23"/>
        <v>0.32611764705882351</v>
      </c>
      <c r="BF108" s="19" t="e">
        <f t="shared" si="24"/>
        <v>#VALUE!</v>
      </c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D108" s="11"/>
      <c r="DE108" s="11"/>
      <c r="DF108" s="11"/>
      <c r="DG108" s="11"/>
      <c r="DH108" s="11"/>
    </row>
    <row r="109" spans="1:112">
      <c r="A109" t="s">
        <v>259</v>
      </c>
      <c r="C109" t="s">
        <v>260</v>
      </c>
      <c r="D109" s="29" t="s">
        <v>263</v>
      </c>
      <c r="E109" s="29" t="s">
        <v>263</v>
      </c>
      <c r="F109" s="17">
        <v>1.9270588235294117</v>
      </c>
      <c r="G109" s="17" t="e">
        <v>#VALUE!</v>
      </c>
      <c r="H109" s="18">
        <v>3078</v>
      </c>
      <c r="I109" s="18">
        <v>2327.2941176470586</v>
      </c>
      <c r="J109" s="18">
        <v>257.29411764705884</v>
      </c>
      <c r="K109" s="17" t="e">
        <v>#VALUE!</v>
      </c>
      <c r="L109" s="17" t="e">
        <v>#VALUE!</v>
      </c>
      <c r="M109" s="17" t="e">
        <v>#VALUE!</v>
      </c>
      <c r="N109" s="18">
        <v>0.38541176470588229</v>
      </c>
      <c r="O109" s="18">
        <v>481.76470588235293</v>
      </c>
      <c r="P109" s="17">
        <v>481.76470588235293</v>
      </c>
      <c r="Q109" s="18">
        <v>1722.705882352941</v>
      </c>
      <c r="R109" s="18">
        <v>2.4352941176470586</v>
      </c>
      <c r="S109" s="17">
        <v>2.032941176470588</v>
      </c>
      <c r="T109" s="18">
        <v>1272.7058823529412</v>
      </c>
      <c r="U109" s="17">
        <v>720000</v>
      </c>
      <c r="V109" s="18">
        <v>63.635294117647057</v>
      </c>
      <c r="W109" s="18">
        <v>29.541176470588233</v>
      </c>
      <c r="X109" s="17" t="e">
        <v>#VALUE!</v>
      </c>
      <c r="Y109" s="17" t="e">
        <v>#VALUE!</v>
      </c>
      <c r="Z109" s="18">
        <v>91.905882352941163</v>
      </c>
      <c r="AA109" s="18">
        <v>16.623529411764704</v>
      </c>
      <c r="AB109" s="17">
        <v>16.411764705882355</v>
      </c>
      <c r="AC109" s="18">
        <v>1.1435294117647059</v>
      </c>
      <c r="AD109" s="17" t="e">
        <v>#VALUE!</v>
      </c>
      <c r="AE109" s="17">
        <v>7.8352941176470601E-3</v>
      </c>
      <c r="AF109" s="17" t="e">
        <v>#VALUE!</v>
      </c>
      <c r="AG109" s="17">
        <v>0.75176470588235289</v>
      </c>
      <c r="AH109" s="17">
        <v>0.83223529411764718</v>
      </c>
      <c r="AI109" s="17">
        <v>5.0294117647058822E-2</v>
      </c>
      <c r="AJ109" s="18">
        <v>0.16835294117647059</v>
      </c>
      <c r="AK109" s="17" t="e">
        <v>#VALUE!</v>
      </c>
      <c r="AL109" s="17">
        <v>6.0352941176470588E-2</v>
      </c>
      <c r="AM109" s="18">
        <v>4.0235294117647058</v>
      </c>
      <c r="AN109" s="17" t="e">
        <v>#VALUE!</v>
      </c>
      <c r="AO109" s="17" t="e">
        <v>#VALUE!</v>
      </c>
      <c r="AP109" s="17">
        <v>3.504705882352941E-2</v>
      </c>
      <c r="AQ109" s="17">
        <v>4.7223529411764706E-2</v>
      </c>
      <c r="AR109" s="17" t="e">
        <v>#VALUE!</v>
      </c>
      <c r="AS109" s="17">
        <v>2.392941176470588E-2</v>
      </c>
      <c r="AT109" s="17">
        <v>1.3658823529411765E-2</v>
      </c>
      <c r="AU109" s="17">
        <v>1.0302352941176471E-2</v>
      </c>
      <c r="AV109" s="17" t="e">
        <v>#VALUE!</v>
      </c>
      <c r="AW109" s="17" t="e">
        <v>#VALUE!</v>
      </c>
      <c r="AX109" s="17" t="e">
        <v>#VALUE!</v>
      </c>
      <c r="AY109" s="17" t="e">
        <v>#VALUE!</v>
      </c>
      <c r="AZ109" s="17" t="e">
        <v>#VALUE!</v>
      </c>
      <c r="BB109" s="19">
        <f t="shared" si="20"/>
        <v>2204.4705882352937</v>
      </c>
      <c r="BC109" s="19">
        <f t="shared" si="21"/>
        <v>3600</v>
      </c>
      <c r="BD109" s="19">
        <f t="shared" si="22"/>
        <v>0.22044705882352938</v>
      </c>
      <c r="BE109" s="19">
        <f t="shared" si="23"/>
        <v>0.36</v>
      </c>
      <c r="BF109" s="19">
        <f t="shared" si="24"/>
        <v>2.3174297295501359E-2</v>
      </c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D109" s="11"/>
      <c r="DE109" s="11"/>
      <c r="DF109" s="11"/>
      <c r="DG109" s="11"/>
      <c r="DH109" s="11"/>
    </row>
    <row r="110" spans="1:112">
      <c r="A110" t="s">
        <v>259</v>
      </c>
      <c r="C110" t="s">
        <v>260</v>
      </c>
      <c r="D110" s="29" t="s">
        <v>264</v>
      </c>
      <c r="E110" s="29" t="s">
        <v>264</v>
      </c>
      <c r="F110" s="17">
        <v>1.9058823529411766</v>
      </c>
      <c r="G110" s="17" t="e">
        <v>#VALUE!</v>
      </c>
      <c r="H110" s="18">
        <v>2763.5294117647059</v>
      </c>
      <c r="I110" s="18">
        <v>2153.6470588235293</v>
      </c>
      <c r="J110" s="18">
        <v>294.35294117647061</v>
      </c>
      <c r="K110" s="17" t="e">
        <v>#VALUE!</v>
      </c>
      <c r="L110" s="17" t="e">
        <v>#VALUE!</v>
      </c>
      <c r="M110" s="17" t="e">
        <v>#VALUE!</v>
      </c>
      <c r="N110" s="18">
        <v>0.46694117647058825</v>
      </c>
      <c r="O110" s="18">
        <v>421.41176470588238</v>
      </c>
      <c r="P110" s="17">
        <v>431.99999999999994</v>
      </c>
      <c r="Q110" s="18">
        <v>1377.5294117647059</v>
      </c>
      <c r="R110" s="18">
        <v>4.987058823529412</v>
      </c>
      <c r="S110" s="17">
        <v>4.9658823529411773</v>
      </c>
      <c r="T110" s="18">
        <v>1128.7058823529412</v>
      </c>
      <c r="U110" s="17">
        <v>720000</v>
      </c>
      <c r="V110" s="18">
        <v>62.152941176470584</v>
      </c>
      <c r="W110" s="18">
        <v>30.494117647058825</v>
      </c>
      <c r="X110" s="17" t="e">
        <v>#VALUE!</v>
      </c>
      <c r="Y110" s="17" t="e">
        <v>#VALUE!</v>
      </c>
      <c r="Z110" s="18">
        <v>72.741176470588229</v>
      </c>
      <c r="AA110" s="18">
        <v>14.082352941176472</v>
      </c>
      <c r="AB110" s="17">
        <v>14.929411764705881</v>
      </c>
      <c r="AC110" s="18">
        <v>1.2070588235294115</v>
      </c>
      <c r="AD110" s="17" t="e">
        <v>#VALUE!</v>
      </c>
      <c r="AE110" s="17">
        <v>2.7E-2</v>
      </c>
      <c r="AF110" s="17">
        <v>3.5894117647058819E-2</v>
      </c>
      <c r="AG110" s="17">
        <v>0.53788235294117648</v>
      </c>
      <c r="AH110" s="17">
        <v>0.60776470588235287</v>
      </c>
      <c r="AI110" s="17">
        <v>3.504705882352941E-2</v>
      </c>
      <c r="AJ110" s="18">
        <v>0.13552941176470587</v>
      </c>
      <c r="AK110" s="17" t="e">
        <v>#VALUE!</v>
      </c>
      <c r="AL110" s="17">
        <v>6.7976470588235291E-2</v>
      </c>
      <c r="AM110" s="18">
        <v>4.1929411764705886</v>
      </c>
      <c r="AN110" s="17" t="e">
        <v>#VALUE!</v>
      </c>
      <c r="AO110" s="17" t="e">
        <v>#VALUE!</v>
      </c>
      <c r="AP110" s="17">
        <v>8.5870588235294115E-2</v>
      </c>
      <c r="AQ110" s="17">
        <v>8.9152941176470588E-2</v>
      </c>
      <c r="AR110" s="17">
        <v>2.0117647058823531E-3</v>
      </c>
      <c r="AS110" s="17">
        <v>2.488235294117647E-2</v>
      </c>
      <c r="AT110" s="17">
        <v>1.2811764705882352E-2</v>
      </c>
      <c r="AU110" s="17" t="e">
        <v>#VALUE!</v>
      </c>
      <c r="AV110" s="17" t="e">
        <v>#VALUE!</v>
      </c>
      <c r="AW110" s="17" t="e">
        <v>#VALUE!</v>
      </c>
      <c r="AX110" s="17" t="e">
        <v>#VALUE!</v>
      </c>
      <c r="AY110" s="17" t="e">
        <v>#VALUE!</v>
      </c>
      <c r="AZ110" s="17" t="e">
        <v>#VALUE!</v>
      </c>
      <c r="BB110" s="19">
        <f t="shared" si="20"/>
        <v>1798.9411764705883</v>
      </c>
      <c r="BC110" s="19">
        <f t="shared" si="21"/>
        <v>3282.3529411764703</v>
      </c>
      <c r="BD110" s="19">
        <f t="shared" si="22"/>
        <v>0.17989411764705882</v>
      </c>
      <c r="BE110" s="19">
        <f t="shared" si="23"/>
        <v>0.32823529411764701</v>
      </c>
      <c r="BF110" s="19">
        <f t="shared" si="24"/>
        <v>2.689854206166117E-2</v>
      </c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D110" s="11"/>
      <c r="DE110" s="11"/>
      <c r="DF110" s="11"/>
      <c r="DG110" s="11"/>
      <c r="DH110" s="11"/>
    </row>
    <row r="111" spans="1:112">
      <c r="A111" t="s">
        <v>259</v>
      </c>
      <c r="C111" t="s">
        <v>260</v>
      </c>
      <c r="D111" s="30" t="s">
        <v>265</v>
      </c>
      <c r="E111" s="30" t="s">
        <v>265</v>
      </c>
      <c r="F111" s="17">
        <v>1.4400000000000002</v>
      </c>
      <c r="G111" s="17" t="e">
        <v>#VALUE!</v>
      </c>
      <c r="H111" s="18">
        <v>2026.5882352941178</v>
      </c>
      <c r="I111" s="18">
        <v>2209.7647058823532</v>
      </c>
      <c r="J111" s="18">
        <v>309.1764705882353</v>
      </c>
      <c r="K111" s="17" t="e">
        <v>#VALUE!</v>
      </c>
      <c r="L111" s="17" t="e">
        <v>#VALUE!</v>
      </c>
      <c r="M111" s="17" t="e">
        <v>#VALUE!</v>
      </c>
      <c r="N111" s="18">
        <v>0.33352941176470585</v>
      </c>
      <c r="O111" s="18">
        <v>442.58823529411762</v>
      </c>
      <c r="P111" s="17">
        <v>406.58823529411762</v>
      </c>
      <c r="Q111" s="18">
        <v>1350</v>
      </c>
      <c r="R111" s="18">
        <v>5.7070588235294117</v>
      </c>
      <c r="S111" s="17">
        <v>5.94</v>
      </c>
      <c r="T111" s="18">
        <v>961.41176470588243</v>
      </c>
      <c r="U111" s="17">
        <v>720000</v>
      </c>
      <c r="V111" s="18">
        <v>63.741176470588236</v>
      </c>
      <c r="W111" s="18">
        <v>29.964705882352945</v>
      </c>
      <c r="X111" s="17" t="e">
        <v>#VALUE!</v>
      </c>
      <c r="Y111" s="17" t="e">
        <v>#VALUE!</v>
      </c>
      <c r="Z111" s="18">
        <v>85.447058823529417</v>
      </c>
      <c r="AA111" s="18">
        <v>15.988235294117645</v>
      </c>
      <c r="AB111" s="17">
        <v>15.247058823529413</v>
      </c>
      <c r="AC111" s="18">
        <v>1.3235294117647058</v>
      </c>
      <c r="AD111" s="17" t="e">
        <v>#VALUE!</v>
      </c>
      <c r="AE111" s="17">
        <v>1.4082352941176471E-2</v>
      </c>
      <c r="AF111" s="17">
        <v>2.1494117647058823E-2</v>
      </c>
      <c r="AG111" s="17">
        <v>0.22235294117647059</v>
      </c>
      <c r="AH111" s="17">
        <v>0.28164705882352942</v>
      </c>
      <c r="AI111" s="17" t="e">
        <v>#VALUE!</v>
      </c>
      <c r="AJ111" s="18">
        <v>0.14082352941176471</v>
      </c>
      <c r="AK111" s="17" t="e">
        <v>#VALUE!</v>
      </c>
      <c r="AL111" s="17">
        <v>6.5647058823529419E-2</v>
      </c>
      <c r="AM111" s="18">
        <v>4.2458823529411767</v>
      </c>
      <c r="AN111" s="17" t="e">
        <v>#VALUE!</v>
      </c>
      <c r="AO111" s="17" t="e">
        <v>#VALUE!</v>
      </c>
      <c r="AP111" s="17">
        <v>5.8129411764705884E-3</v>
      </c>
      <c r="AQ111" s="17" t="e">
        <v>#VALUE!</v>
      </c>
      <c r="AR111" s="17" t="e">
        <v>#VALUE!</v>
      </c>
      <c r="AS111" s="17">
        <v>3.8752941176470587E-2</v>
      </c>
      <c r="AT111" s="17">
        <v>1.0408235294117647E-2</v>
      </c>
      <c r="AU111" s="17" t="e">
        <v>#VALUE!</v>
      </c>
      <c r="AV111" s="17" t="e">
        <v>#VALUE!</v>
      </c>
      <c r="AW111" s="17" t="e">
        <v>#VALUE!</v>
      </c>
      <c r="AX111" s="17" t="e">
        <v>#VALUE!</v>
      </c>
      <c r="AY111" s="17" t="e">
        <v>#VALUE!</v>
      </c>
      <c r="AZ111" s="17" t="e">
        <v>#VALUE!</v>
      </c>
      <c r="BB111" s="19">
        <f t="shared" si="20"/>
        <v>1792.5882352941176</v>
      </c>
      <c r="BC111" s="19">
        <f t="shared" si="21"/>
        <v>3171.1764705882356</v>
      </c>
      <c r="BD111" s="19">
        <f t="shared" si="22"/>
        <v>0.17925882352941178</v>
      </c>
      <c r="BE111" s="19">
        <f t="shared" si="23"/>
        <v>0.31711764705882356</v>
      </c>
      <c r="BF111" s="19">
        <f t="shared" si="24"/>
        <v>3.0976018213460885E-2</v>
      </c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D111" s="11"/>
      <c r="DE111" s="11"/>
      <c r="DF111" s="11"/>
      <c r="DG111" s="11"/>
      <c r="DH111" s="11"/>
    </row>
    <row r="112" spans="1:112">
      <c r="A112" t="s">
        <v>259</v>
      </c>
      <c r="C112" t="s">
        <v>260</v>
      </c>
      <c r="D112" s="30" t="s">
        <v>266</v>
      </c>
      <c r="E112" s="30" t="s">
        <v>266</v>
      </c>
      <c r="F112" s="17">
        <v>1.588235294117647</v>
      </c>
      <c r="G112" s="17" t="e">
        <v>#VALUE!</v>
      </c>
      <c r="H112" s="18">
        <v>2730.7058823529414</v>
      </c>
      <c r="I112" s="18">
        <v>2392.9411764705883</v>
      </c>
      <c r="J112" s="18">
        <v>330.35294117647061</v>
      </c>
      <c r="K112" s="17" t="e">
        <v>#VALUE!</v>
      </c>
      <c r="L112" s="17" t="e">
        <v>#VALUE!</v>
      </c>
      <c r="M112" s="17" t="e">
        <v>#VALUE!</v>
      </c>
      <c r="N112" s="18">
        <v>0.4457647058823529</v>
      </c>
      <c r="O112" s="18">
        <v>431.99999999999994</v>
      </c>
      <c r="P112" s="17">
        <v>433.05882352941177</v>
      </c>
      <c r="Q112" s="18">
        <v>1336.2352941176471</v>
      </c>
      <c r="R112" s="18">
        <v>0.96564705882352941</v>
      </c>
      <c r="S112" s="17" t="e">
        <v>#VALUE!</v>
      </c>
      <c r="T112" s="18">
        <v>1124.4705882352941</v>
      </c>
      <c r="U112" s="17">
        <v>720000</v>
      </c>
      <c r="V112" s="18">
        <v>65.329411764705881</v>
      </c>
      <c r="W112" s="18">
        <v>29.435294117647061</v>
      </c>
      <c r="X112" s="17" t="e">
        <v>#VALUE!</v>
      </c>
      <c r="Y112" s="17" t="e">
        <v>#VALUE!</v>
      </c>
      <c r="Z112" s="18">
        <v>105.14117647058823</v>
      </c>
      <c r="AA112" s="18">
        <v>16.623529411764704</v>
      </c>
      <c r="AB112" s="17">
        <v>16.305882352941179</v>
      </c>
      <c r="AC112" s="18">
        <v>0.91482352941176459</v>
      </c>
      <c r="AD112" s="17" t="e">
        <v>#VALUE!</v>
      </c>
      <c r="AE112" s="17" t="e">
        <v>#VALUE!</v>
      </c>
      <c r="AF112" s="17" t="e">
        <v>#VALUE!</v>
      </c>
      <c r="AG112" s="17">
        <v>0.46800000000000003</v>
      </c>
      <c r="AH112" s="17">
        <v>0.38223529411764701</v>
      </c>
      <c r="AI112" s="17">
        <v>2.1494117647058823E-2</v>
      </c>
      <c r="AJ112" s="18">
        <v>0.13976470588235296</v>
      </c>
      <c r="AK112" s="17" t="e">
        <v>#VALUE!</v>
      </c>
      <c r="AL112" s="17">
        <v>9.0000000000000011E-2</v>
      </c>
      <c r="AM112" s="18">
        <v>5.2835294117647065</v>
      </c>
      <c r="AN112" s="17" t="e">
        <v>#VALUE!</v>
      </c>
      <c r="AO112" s="17" t="e">
        <v>#VALUE!</v>
      </c>
      <c r="AP112" s="17" t="e">
        <v>#VALUE!</v>
      </c>
      <c r="AQ112" s="17" t="e">
        <v>#VALUE!</v>
      </c>
      <c r="AR112" s="17" t="e">
        <v>#VALUE!</v>
      </c>
      <c r="AS112" s="17" t="e">
        <v>#VALUE!</v>
      </c>
      <c r="AT112" s="17">
        <v>1.7364705882352942E-2</v>
      </c>
      <c r="AU112" s="17" t="e">
        <v>#VALUE!</v>
      </c>
      <c r="AV112" s="17" t="e">
        <v>#VALUE!</v>
      </c>
      <c r="AW112" s="17" t="e">
        <v>#VALUE!</v>
      </c>
      <c r="AX112" s="17" t="e">
        <v>#VALUE!</v>
      </c>
      <c r="AY112" s="17" t="e">
        <v>#VALUE!</v>
      </c>
      <c r="AZ112" s="17" t="e">
        <v>#VALUE!</v>
      </c>
      <c r="BB112" s="19">
        <f t="shared" si="20"/>
        <v>1768.2352941176471</v>
      </c>
      <c r="BC112" s="19">
        <f t="shared" si="21"/>
        <v>3517.4117647058824</v>
      </c>
      <c r="BD112" s="19">
        <f t="shared" si="22"/>
        <v>0.17682352941176471</v>
      </c>
      <c r="BE112" s="19">
        <f t="shared" si="23"/>
        <v>0.35174117647058828</v>
      </c>
      <c r="BF112" s="19" t="e">
        <f t="shared" si="24"/>
        <v>#VALUE!</v>
      </c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D112" s="11"/>
      <c r="DE112" s="11"/>
      <c r="DF112" s="11"/>
      <c r="DG112" s="11"/>
      <c r="DH112" s="11"/>
    </row>
    <row r="113" spans="1:112">
      <c r="A113" t="s">
        <v>259</v>
      </c>
      <c r="C113" t="s">
        <v>260</v>
      </c>
      <c r="D113" s="30" t="s">
        <v>267</v>
      </c>
      <c r="E113" s="30" t="s">
        <v>267</v>
      </c>
      <c r="F113" s="17">
        <v>1.7788235294117647</v>
      </c>
      <c r="G113" s="17" t="e">
        <v>#VALUE!</v>
      </c>
      <c r="H113" s="18">
        <v>2403.5294117647059</v>
      </c>
      <c r="I113" s="18">
        <v>2417.294117647059</v>
      </c>
      <c r="J113" s="18">
        <v>443.64705882352945</v>
      </c>
      <c r="K113" s="17" t="e">
        <v>#VALUE!</v>
      </c>
      <c r="L113" s="17" t="e">
        <v>#VALUE!</v>
      </c>
      <c r="M113" s="17" t="e">
        <v>#VALUE!</v>
      </c>
      <c r="N113" s="18">
        <v>0.37058823529411761</v>
      </c>
      <c r="O113" s="18">
        <v>454.23529411764702</v>
      </c>
      <c r="P113" s="17">
        <v>457.41176470588238</v>
      </c>
      <c r="Q113" s="18">
        <v>1257.8823529411764</v>
      </c>
      <c r="R113" s="18">
        <v>5.0294117647058822</v>
      </c>
      <c r="S113" s="17">
        <v>5.4317647058823528</v>
      </c>
      <c r="T113" s="18">
        <v>1098</v>
      </c>
      <c r="U113" s="17">
        <v>720000</v>
      </c>
      <c r="V113" s="18">
        <v>64.588235294117652</v>
      </c>
      <c r="W113" s="18">
        <v>30.599999999999998</v>
      </c>
      <c r="X113" s="17" t="e">
        <v>#VALUE!</v>
      </c>
      <c r="Y113" s="17" t="e">
        <v>#VALUE!</v>
      </c>
      <c r="Z113" s="18">
        <v>90</v>
      </c>
      <c r="AA113" s="18">
        <v>15.988235294117645</v>
      </c>
      <c r="AB113" s="17">
        <v>16.517647058823528</v>
      </c>
      <c r="AC113" s="18">
        <v>0.86717647058823522</v>
      </c>
      <c r="AD113" s="17" t="e">
        <v>#VALUE!</v>
      </c>
      <c r="AE113" s="17" t="e">
        <v>#VALUE!</v>
      </c>
      <c r="AF113" s="17">
        <v>2.6258823529411765E-2</v>
      </c>
      <c r="AG113" s="17">
        <v>0.43729411764705883</v>
      </c>
      <c r="AH113" s="17">
        <v>0.35788235294117648</v>
      </c>
      <c r="AI113" s="17">
        <v>2.1811764705882353E-2</v>
      </c>
      <c r="AJ113" s="18">
        <v>0.19800000000000001</v>
      </c>
      <c r="AK113" s="17" t="e">
        <v>#VALUE!</v>
      </c>
      <c r="AL113" s="17">
        <v>8.8941176470588246E-2</v>
      </c>
      <c r="AM113" s="18">
        <v>4.8176470588235292</v>
      </c>
      <c r="AN113" s="17" t="e">
        <v>#VALUE!</v>
      </c>
      <c r="AO113" s="17" t="e">
        <v>#VALUE!</v>
      </c>
      <c r="AP113" s="17">
        <v>7.7823529411764703E-3</v>
      </c>
      <c r="AQ113" s="17" t="e">
        <v>#VALUE!</v>
      </c>
      <c r="AR113" s="17" t="e">
        <v>#VALUE!</v>
      </c>
      <c r="AS113" s="17">
        <v>2.2023529411764706E-2</v>
      </c>
      <c r="AT113" s="17">
        <v>1.9164705882352941E-2</v>
      </c>
      <c r="AU113" s="17" t="e">
        <v>#VALUE!</v>
      </c>
      <c r="AV113" s="17" t="e">
        <v>#VALUE!</v>
      </c>
      <c r="AW113" s="17" t="e">
        <v>#VALUE!</v>
      </c>
      <c r="AX113" s="17" t="e">
        <v>#VALUE!</v>
      </c>
      <c r="AY113" s="17" t="e">
        <v>#VALUE!</v>
      </c>
      <c r="AZ113" s="17" t="e">
        <v>#VALUE!</v>
      </c>
      <c r="BB113" s="19">
        <f t="shared" si="20"/>
        <v>1712.1176470588234</v>
      </c>
      <c r="BC113" s="19">
        <f t="shared" si="21"/>
        <v>3515.294117647059</v>
      </c>
      <c r="BD113" s="19">
        <f t="shared" si="22"/>
        <v>0.17121176470588234</v>
      </c>
      <c r="BE113" s="19">
        <f t="shared" si="23"/>
        <v>0.35152941176470592</v>
      </c>
      <c r="BF113" s="19">
        <f t="shared" si="24"/>
        <v>2.7731664955427823E-2</v>
      </c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D113" s="11"/>
      <c r="DE113" s="11"/>
      <c r="DF113" s="11"/>
      <c r="DG113" s="11"/>
      <c r="DH113" s="11"/>
    </row>
    <row r="114" spans="1:112">
      <c r="A114" t="s">
        <v>259</v>
      </c>
      <c r="C114" t="s">
        <v>260</v>
      </c>
      <c r="D114" s="30" t="s">
        <v>268</v>
      </c>
      <c r="E114" s="30" t="s">
        <v>268</v>
      </c>
      <c r="F114" s="17">
        <v>1.7047058823529413</v>
      </c>
      <c r="G114" s="17" t="e">
        <v>#VALUE!</v>
      </c>
      <c r="H114" s="18">
        <v>2922.3529411764707</v>
      </c>
      <c r="I114" s="18">
        <v>2427.8823529411761</v>
      </c>
      <c r="J114" s="18">
        <v>364.23529411764702</v>
      </c>
      <c r="K114" s="17" t="e">
        <v>#VALUE!</v>
      </c>
      <c r="L114" s="17" t="e">
        <v>#VALUE!</v>
      </c>
      <c r="M114" s="17" t="e">
        <v>#VALUE!</v>
      </c>
      <c r="N114" s="18">
        <v>0.38117647058823523</v>
      </c>
      <c r="O114" s="18">
        <v>474.35294117647061</v>
      </c>
      <c r="P114" s="17">
        <v>474.35294117647061</v>
      </c>
      <c r="Q114" s="18">
        <v>1432.5882352941176</v>
      </c>
      <c r="R114" s="18" t="e">
        <v>#VALUE!</v>
      </c>
      <c r="S114" s="17" t="e">
        <v>#VALUE!</v>
      </c>
      <c r="T114" s="18">
        <v>1166.8235294117646</v>
      </c>
      <c r="U114" s="17">
        <v>720000</v>
      </c>
      <c r="V114" s="18">
        <v>65.752941176470586</v>
      </c>
      <c r="W114" s="18">
        <v>27.10588235294118</v>
      </c>
      <c r="X114" s="17" t="e">
        <v>#VALUE!</v>
      </c>
      <c r="Y114" s="17" t="e">
        <v>#VALUE!</v>
      </c>
      <c r="Z114" s="18">
        <v>81.317647058823525</v>
      </c>
      <c r="AA114" s="18">
        <v>15.882352941176471</v>
      </c>
      <c r="AB114" s="17">
        <v>16.729411764705883</v>
      </c>
      <c r="AC114" s="18">
        <v>1.1223529411764708</v>
      </c>
      <c r="AD114" s="17" t="e">
        <v>#VALUE!</v>
      </c>
      <c r="AE114" s="17">
        <v>2.8164705882352942E-2</v>
      </c>
      <c r="AF114" s="17">
        <v>2.3611764705882355E-3</v>
      </c>
      <c r="AG114" s="17">
        <v>0.40341176470588236</v>
      </c>
      <c r="AH114" s="17">
        <v>0.62152941176470589</v>
      </c>
      <c r="AI114" s="17">
        <v>2.8164705882352942E-2</v>
      </c>
      <c r="AJ114" s="18">
        <v>0.11435294117647057</v>
      </c>
      <c r="AK114" s="17" t="e">
        <v>#VALUE!</v>
      </c>
      <c r="AL114" s="17">
        <v>7.2317647058823528E-2</v>
      </c>
      <c r="AM114" s="18">
        <v>4.3941176470588239</v>
      </c>
      <c r="AN114" s="17" t="e">
        <v>#VALUE!</v>
      </c>
      <c r="AO114" s="17" t="e">
        <v>#VALUE!</v>
      </c>
      <c r="AP114" s="17" t="e">
        <v>#VALUE!</v>
      </c>
      <c r="AQ114" s="17">
        <v>6.649411764705882E-3</v>
      </c>
      <c r="AR114" s="17" t="e">
        <v>#VALUE!</v>
      </c>
      <c r="AS114" s="17" t="e">
        <v>#VALUE!</v>
      </c>
      <c r="AT114" s="17">
        <v>1.323529411764706E-2</v>
      </c>
      <c r="AU114" s="17" t="e">
        <v>#VALUE!</v>
      </c>
      <c r="AV114" s="17" t="e">
        <v>#VALUE!</v>
      </c>
      <c r="AW114" s="17" t="e">
        <v>#VALUE!</v>
      </c>
      <c r="AX114" s="17" t="e">
        <v>#VALUE!</v>
      </c>
      <c r="AY114" s="17" t="e">
        <v>#VALUE!</v>
      </c>
      <c r="AZ114" s="17" t="e">
        <v>#VALUE!</v>
      </c>
      <c r="BB114" s="19">
        <f t="shared" si="20"/>
        <v>1906.9411764705883</v>
      </c>
      <c r="BC114" s="19">
        <f t="shared" si="21"/>
        <v>3594.7058823529405</v>
      </c>
      <c r="BD114" s="19">
        <f t="shared" si="22"/>
        <v>0.19069411764705882</v>
      </c>
      <c r="BE114" s="19">
        <f t="shared" si="23"/>
        <v>0.35947058823529404</v>
      </c>
      <c r="BF114" s="19" t="e">
        <f t="shared" si="24"/>
        <v>#VALUE!</v>
      </c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D114" s="11"/>
      <c r="DE114" s="11"/>
      <c r="DF114" s="11"/>
      <c r="DG114" s="11"/>
      <c r="DH114" s="11"/>
    </row>
    <row r="115" spans="1:112">
      <c r="A115" t="s">
        <v>259</v>
      </c>
      <c r="C115" t="s">
        <v>260</v>
      </c>
      <c r="D115" s="30" t="s">
        <v>269</v>
      </c>
      <c r="E115" s="30" t="s">
        <v>269</v>
      </c>
      <c r="F115" s="17">
        <v>1.7682352941176471</v>
      </c>
      <c r="G115" s="17" t="e">
        <v>#VALUE!</v>
      </c>
      <c r="H115" s="18">
        <v>2796.3529411764707</v>
      </c>
      <c r="I115" s="18">
        <v>2356.9411764705883</v>
      </c>
      <c r="J115" s="18">
        <v>334.58823529411768</v>
      </c>
      <c r="K115" s="17" t="e">
        <v>#VALUE!</v>
      </c>
      <c r="L115" s="17" t="e">
        <v>#VALUE!</v>
      </c>
      <c r="M115" s="17" t="e">
        <v>#VALUE!</v>
      </c>
      <c r="N115" s="18">
        <v>0.29011764705882354</v>
      </c>
      <c r="O115" s="18">
        <v>448.94117647058829</v>
      </c>
      <c r="P115" s="17">
        <v>458.47058823529414</v>
      </c>
      <c r="Q115" s="18">
        <v>1316.1176470588234</v>
      </c>
      <c r="R115" s="18" t="e">
        <v>#VALUE!</v>
      </c>
      <c r="S115" s="17" t="e">
        <v>#VALUE!</v>
      </c>
      <c r="T115" s="18">
        <v>1082.1176470588234</v>
      </c>
      <c r="U115" s="17">
        <v>720000</v>
      </c>
      <c r="V115" s="18">
        <v>64.058823529411768</v>
      </c>
      <c r="W115" s="18">
        <v>24.776470588235291</v>
      </c>
      <c r="X115" s="17" t="e">
        <v>#VALUE!</v>
      </c>
      <c r="Y115" s="17" t="e">
        <v>#VALUE!</v>
      </c>
      <c r="Z115" s="18">
        <v>81.423529411764719</v>
      </c>
      <c r="AA115" s="18">
        <v>16.2</v>
      </c>
      <c r="AB115" s="17">
        <v>15.882352941176471</v>
      </c>
      <c r="AC115" s="18">
        <v>0.87247058823529411</v>
      </c>
      <c r="AD115" s="17" t="e">
        <v>#VALUE!</v>
      </c>
      <c r="AE115" s="17" t="e">
        <v>#VALUE!</v>
      </c>
      <c r="AF115" s="17">
        <v>2.3929411764705881E-3</v>
      </c>
      <c r="AG115" s="17">
        <v>0.47964705882352943</v>
      </c>
      <c r="AH115" s="17">
        <v>0.53152941176470592</v>
      </c>
      <c r="AI115" s="17">
        <v>4.542352941176471E-2</v>
      </c>
      <c r="AJ115" s="18">
        <v>0.16200000000000001</v>
      </c>
      <c r="AK115" s="17" t="e">
        <v>#VALUE!</v>
      </c>
      <c r="AL115" s="17">
        <v>6.5223529411764708E-2</v>
      </c>
      <c r="AM115" s="18">
        <v>3.9494117647058826</v>
      </c>
      <c r="AN115" s="17" t="e">
        <v>#VALUE!</v>
      </c>
      <c r="AO115" s="17" t="e">
        <v>#VALUE!</v>
      </c>
      <c r="AP115" s="17">
        <v>9.7729411764705884E-3</v>
      </c>
      <c r="AQ115" s="17">
        <v>1.1223529411764707E-2</v>
      </c>
      <c r="AR115" s="17" t="e">
        <v>#VALUE!</v>
      </c>
      <c r="AS115" s="17">
        <v>3.9811764705882352E-2</v>
      </c>
      <c r="AT115" s="17">
        <v>2.0752941176470589E-2</v>
      </c>
      <c r="AU115" s="17" t="e">
        <v>#VALUE!</v>
      </c>
      <c r="AV115" s="17" t="e">
        <v>#VALUE!</v>
      </c>
      <c r="AW115" s="17" t="e">
        <v>#VALUE!</v>
      </c>
      <c r="AX115" s="17" t="e">
        <v>#VALUE!</v>
      </c>
      <c r="AY115" s="17" t="e">
        <v>#VALUE!</v>
      </c>
      <c r="AZ115" s="17" t="e">
        <v>#VALUE!</v>
      </c>
      <c r="BB115" s="19">
        <f t="shared" si="20"/>
        <v>1765.0588235294117</v>
      </c>
      <c r="BC115" s="19">
        <f t="shared" si="21"/>
        <v>3439.0588235294117</v>
      </c>
      <c r="BD115" s="19">
        <f t="shared" si="22"/>
        <v>0.17650588235294118</v>
      </c>
      <c r="BE115" s="19">
        <f t="shared" si="23"/>
        <v>0.34390588235294117</v>
      </c>
      <c r="BF115" s="19" t="e">
        <f t="shared" si="24"/>
        <v>#VALUE!</v>
      </c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D115" s="11"/>
      <c r="DE115" s="11"/>
      <c r="DF115" s="11"/>
      <c r="DG115" s="11"/>
      <c r="DH115" s="11"/>
    </row>
    <row r="116" spans="1:112">
      <c r="A116" t="s">
        <v>259</v>
      </c>
      <c r="C116" t="s">
        <v>260</v>
      </c>
      <c r="D116" s="30" t="s">
        <v>270</v>
      </c>
      <c r="E116" s="30" t="s">
        <v>270</v>
      </c>
      <c r="F116" s="17">
        <v>1.4929411764705882</v>
      </c>
      <c r="G116" s="17" t="e">
        <v>#VALUE!</v>
      </c>
      <c r="H116" s="18">
        <v>2727.5294117647059</v>
      </c>
      <c r="I116" s="18">
        <v>2281.7647058823532</v>
      </c>
      <c r="J116" s="18">
        <v>384.35294117647061</v>
      </c>
      <c r="K116" s="17" t="e">
        <v>#VALUE!</v>
      </c>
      <c r="L116" s="17" t="e">
        <v>#VALUE!</v>
      </c>
      <c r="M116" s="17" t="e">
        <v>#VALUE!</v>
      </c>
      <c r="N116" s="18">
        <v>0.32611764705882351</v>
      </c>
      <c r="O116" s="18">
        <v>443.64705882352945</v>
      </c>
      <c r="P116" s="17">
        <v>439.41176470588232</v>
      </c>
      <c r="Q116" s="18">
        <v>1161.5294117647059</v>
      </c>
      <c r="R116" s="18">
        <v>6.9670588235294115</v>
      </c>
      <c r="S116" s="17">
        <v>6.9352941176470582</v>
      </c>
      <c r="T116" s="18">
        <v>1145.6470588235295</v>
      </c>
      <c r="U116" s="17">
        <v>720000</v>
      </c>
      <c r="V116" s="18">
        <v>64.8</v>
      </c>
      <c r="W116" s="18">
        <v>28.058823529411768</v>
      </c>
      <c r="X116" s="17" t="e">
        <v>#VALUE!</v>
      </c>
      <c r="Y116" s="17" t="e">
        <v>#VALUE!</v>
      </c>
      <c r="Z116" s="18">
        <v>89.152941176470591</v>
      </c>
      <c r="AA116" s="18">
        <v>14.823529411764707</v>
      </c>
      <c r="AB116" s="17">
        <v>15.776470588235295</v>
      </c>
      <c r="AC116" s="18">
        <v>1.0588235294117647</v>
      </c>
      <c r="AD116" s="17" t="e">
        <v>#VALUE!</v>
      </c>
      <c r="AE116" s="17">
        <v>9.6776470588235304E-3</v>
      </c>
      <c r="AF116" s="17">
        <v>2.2235294117647058E-3</v>
      </c>
      <c r="AG116" s="17">
        <v>0.3875294117647059</v>
      </c>
      <c r="AH116" s="17">
        <v>0.4129411764705882</v>
      </c>
      <c r="AI116" s="17">
        <v>3.1976470588235294E-2</v>
      </c>
      <c r="AJ116" s="18">
        <v>0.13023529411764706</v>
      </c>
      <c r="AK116" s="17" t="e">
        <v>#VALUE!</v>
      </c>
      <c r="AL116" s="17">
        <v>6.7023529411764704E-2</v>
      </c>
      <c r="AM116" s="18">
        <v>4.4682352941176466</v>
      </c>
      <c r="AN116" s="17" t="e">
        <v>#VALUE!</v>
      </c>
      <c r="AO116" s="17" t="e">
        <v>#VALUE!</v>
      </c>
      <c r="AP116" s="17">
        <v>1.0694117647058823E-2</v>
      </c>
      <c r="AQ116" s="17" t="e">
        <v>#VALUE!</v>
      </c>
      <c r="AR116" s="17" t="e">
        <v>#VALUE!</v>
      </c>
      <c r="AS116" s="17" t="e">
        <v>#VALUE!</v>
      </c>
      <c r="AT116" s="17">
        <v>1.5141176470588236E-2</v>
      </c>
      <c r="AU116" s="17" t="e">
        <v>#VALUE!</v>
      </c>
      <c r="AV116" s="17" t="e">
        <v>#VALUE!</v>
      </c>
      <c r="AW116" s="17" t="e">
        <v>#VALUE!</v>
      </c>
      <c r="AX116" s="17" t="e">
        <v>#VALUE!</v>
      </c>
      <c r="AY116" s="17" t="e">
        <v>#VALUE!</v>
      </c>
      <c r="AZ116" s="17" t="e">
        <v>#VALUE!</v>
      </c>
      <c r="BB116" s="19">
        <f t="shared" si="20"/>
        <v>1605.1764705882354</v>
      </c>
      <c r="BC116" s="19">
        <f t="shared" si="21"/>
        <v>3427.4117647058829</v>
      </c>
      <c r="BD116" s="19">
        <f t="shared" si="22"/>
        <v>0.16051764705882354</v>
      </c>
      <c r="BE116" s="19">
        <f t="shared" si="23"/>
        <v>0.34274117647058827</v>
      </c>
      <c r="BF116" s="19">
        <f t="shared" si="24"/>
        <v>2.4344311239722565E-2</v>
      </c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D116" s="11"/>
      <c r="DE116" s="11"/>
      <c r="DF116" s="11"/>
      <c r="DG116" s="11"/>
      <c r="DH116" s="11"/>
    </row>
    <row r="117" spans="1:112">
      <c r="A117" t="s">
        <v>259</v>
      </c>
      <c r="C117" t="s">
        <v>260</v>
      </c>
      <c r="D117" s="30" t="s">
        <v>271</v>
      </c>
      <c r="E117" s="30" t="s">
        <v>271</v>
      </c>
      <c r="F117" s="17">
        <v>1.6305882352941177</v>
      </c>
      <c r="G117" s="17" t="e">
        <v>#VALUE!</v>
      </c>
      <c r="H117" s="18">
        <v>2559.1764705882351</v>
      </c>
      <c r="I117" s="18">
        <v>2347.4117647058824</v>
      </c>
      <c r="J117" s="18">
        <v>394.94117647058823</v>
      </c>
      <c r="K117" s="17" t="e">
        <v>#VALUE!</v>
      </c>
      <c r="L117" s="17" t="e">
        <v>#VALUE!</v>
      </c>
      <c r="M117" s="17" t="e">
        <v>#VALUE!</v>
      </c>
      <c r="N117" s="18">
        <v>0.33776470588235291</v>
      </c>
      <c r="O117" s="18">
        <v>460.58823529411768</v>
      </c>
      <c r="P117" s="17">
        <v>444.70588235294116</v>
      </c>
      <c r="Q117" s="18">
        <v>1084.2352941176471</v>
      </c>
      <c r="R117" s="18">
        <v>1.4611764705882351</v>
      </c>
      <c r="S117" s="17">
        <v>2.0117647058823529</v>
      </c>
      <c r="T117" s="18">
        <v>1140.3529411764705</v>
      </c>
      <c r="U117" s="17">
        <v>720000</v>
      </c>
      <c r="V117" s="18">
        <v>67.235294117647058</v>
      </c>
      <c r="W117" s="18">
        <v>28.799999999999997</v>
      </c>
      <c r="X117" s="17" t="e">
        <v>#VALUE!</v>
      </c>
      <c r="Y117" s="17" t="e">
        <v>#VALUE!</v>
      </c>
      <c r="Z117" s="18">
        <v>94.870588235294107</v>
      </c>
      <c r="AA117" s="18">
        <v>14.929411764705881</v>
      </c>
      <c r="AB117" s="17">
        <v>15.352941176470589</v>
      </c>
      <c r="AC117" s="18">
        <v>0.86505882352941166</v>
      </c>
      <c r="AD117" s="17" t="e">
        <v>#VALUE!</v>
      </c>
      <c r="AE117" s="17">
        <v>6.9458823529411759E-3</v>
      </c>
      <c r="AF117" s="17" t="e">
        <v>#VALUE!</v>
      </c>
      <c r="AG117" s="17">
        <v>0.28905882352941176</v>
      </c>
      <c r="AH117" s="17">
        <v>0.39388235294117646</v>
      </c>
      <c r="AI117" s="17">
        <v>3.2082352941176472E-2</v>
      </c>
      <c r="AJ117" s="18">
        <v>0.16835294117647059</v>
      </c>
      <c r="AK117" s="17" t="e">
        <v>#VALUE!</v>
      </c>
      <c r="AL117" s="17">
        <v>6.6917647058823526E-2</v>
      </c>
      <c r="AM117" s="18">
        <v>4.3729411764705883</v>
      </c>
      <c r="AN117" s="17" t="e">
        <v>#VALUE!</v>
      </c>
      <c r="AO117" s="17" t="e">
        <v>#VALUE!</v>
      </c>
      <c r="AP117" s="17" t="e">
        <v>#VALUE!</v>
      </c>
      <c r="AQ117" s="17">
        <v>3.7694117647058822E-3</v>
      </c>
      <c r="AR117" s="17" t="e">
        <v>#VALUE!</v>
      </c>
      <c r="AS117" s="17">
        <v>3.4094117647058823E-2</v>
      </c>
      <c r="AT117" s="17">
        <v>1.0503529411764707E-2</v>
      </c>
      <c r="AU117" s="17" t="e">
        <v>#VALUE!</v>
      </c>
      <c r="AV117" s="17" t="e">
        <v>#VALUE!</v>
      </c>
      <c r="AW117" s="17" t="e">
        <v>#VALUE!</v>
      </c>
      <c r="AX117" s="17" t="e">
        <v>#VALUE!</v>
      </c>
      <c r="AY117" s="17" t="e">
        <v>#VALUE!</v>
      </c>
      <c r="AZ117" s="17" t="e">
        <v>#VALUE!</v>
      </c>
      <c r="BB117" s="19">
        <f t="shared" si="20"/>
        <v>1544.8235294117649</v>
      </c>
      <c r="BC117" s="19">
        <f t="shared" si="21"/>
        <v>3487.7647058823532</v>
      </c>
      <c r="BD117" s="19">
        <f t="shared" si="22"/>
        <v>0.15448235294117649</v>
      </c>
      <c r="BE117" s="19">
        <f t="shared" si="23"/>
        <v>0.3487764705882353</v>
      </c>
      <c r="BF117" s="19">
        <f t="shared" si="24"/>
        <v>2.5210862915932896E-2</v>
      </c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D117" s="11"/>
      <c r="DE117" s="11"/>
      <c r="DF117" s="11"/>
      <c r="DG117" s="11"/>
      <c r="DH117" s="11"/>
    </row>
    <row r="118" spans="1:112">
      <c r="A118" t="s">
        <v>259</v>
      </c>
      <c r="C118" t="s">
        <v>260</v>
      </c>
      <c r="D118" s="30" t="s">
        <v>272</v>
      </c>
      <c r="E118" s="30" t="s">
        <v>272</v>
      </c>
      <c r="F118" s="17">
        <v>1.4929411764705882</v>
      </c>
      <c r="G118" s="17" t="e">
        <v>#VALUE!</v>
      </c>
      <c r="H118" s="18">
        <v>2066.8235294117649</v>
      </c>
      <c r="I118" s="18">
        <v>2265.8823529411766</v>
      </c>
      <c r="J118" s="18">
        <v>376.94117647058823</v>
      </c>
      <c r="K118" s="17" t="e">
        <v>#VALUE!</v>
      </c>
      <c r="L118" s="17" t="e">
        <v>#VALUE!</v>
      </c>
      <c r="M118" s="17" t="e">
        <v>#VALUE!</v>
      </c>
      <c r="N118" s="18">
        <v>0.41823529411764709</v>
      </c>
      <c r="O118" s="18">
        <v>380.11764705882354</v>
      </c>
      <c r="P118" s="17">
        <v>379.05882352941177</v>
      </c>
      <c r="Q118" s="18">
        <v>448.94117647058829</v>
      </c>
      <c r="R118" s="18" t="e">
        <v>#VALUE!</v>
      </c>
      <c r="S118" s="17" t="e">
        <v>#VALUE!</v>
      </c>
      <c r="T118" s="18">
        <v>1218.7058823529412</v>
      </c>
      <c r="U118" s="17">
        <v>720000</v>
      </c>
      <c r="V118" s="18">
        <v>65.435294117647047</v>
      </c>
      <c r="W118" s="18">
        <v>33.882352941176471</v>
      </c>
      <c r="X118" s="17" t="e">
        <v>#VALUE!</v>
      </c>
      <c r="Y118" s="17">
        <v>9.1058823529411761E-2</v>
      </c>
      <c r="Z118" s="18">
        <v>136.58823529411765</v>
      </c>
      <c r="AA118" s="18">
        <v>14.929411764705881</v>
      </c>
      <c r="AB118" s="17">
        <v>15.458823529411763</v>
      </c>
      <c r="AC118" s="18">
        <v>0.43094117647058822</v>
      </c>
      <c r="AD118" s="17" t="e">
        <v>#VALUE!</v>
      </c>
      <c r="AE118" s="17">
        <v>2.2341176470588239E-2</v>
      </c>
      <c r="AF118" s="17">
        <v>1.3447058823529412</v>
      </c>
      <c r="AG118" s="17">
        <v>8.3858823529411772</v>
      </c>
      <c r="AH118" s="17">
        <v>8.4705882352941178</v>
      </c>
      <c r="AI118" s="17">
        <v>4.2352941176470593E-2</v>
      </c>
      <c r="AJ118" s="18">
        <v>6.3E-2</v>
      </c>
      <c r="AK118" s="17" t="e">
        <v>#VALUE!</v>
      </c>
      <c r="AL118" s="17">
        <v>9.8576470588235307E-2</v>
      </c>
      <c r="AM118" s="18">
        <v>4.4894117647058831</v>
      </c>
      <c r="AN118" s="17" t="e">
        <v>#VALUE!</v>
      </c>
      <c r="AO118" s="17" t="e">
        <v>#VALUE!</v>
      </c>
      <c r="AP118" s="17">
        <v>8.0152941176470593E-2</v>
      </c>
      <c r="AQ118" s="17">
        <v>0.1376470588235294</v>
      </c>
      <c r="AR118" s="17">
        <v>6.7341176470588238E-2</v>
      </c>
      <c r="AS118" s="17">
        <v>0.13235294117647059</v>
      </c>
      <c r="AT118" s="17">
        <v>3.3988235294117645E-2</v>
      </c>
      <c r="AU118" s="17" t="e">
        <v>#VALUE!</v>
      </c>
      <c r="AV118" s="17" t="e">
        <v>#VALUE!</v>
      </c>
      <c r="AW118" s="17">
        <v>2.6788235294117647E-2</v>
      </c>
      <c r="AX118" s="17" t="e">
        <v>#VALUE!</v>
      </c>
      <c r="AY118" s="17">
        <v>9.4447058823529412E-2</v>
      </c>
      <c r="AZ118" s="17">
        <v>2.8588235294117643E-2</v>
      </c>
      <c r="BB118" s="19">
        <f t="shared" si="20"/>
        <v>829.05882352941182</v>
      </c>
      <c r="BC118" s="19">
        <f t="shared" si="21"/>
        <v>3484.588235294118</v>
      </c>
      <c r="BD118" s="19">
        <f t="shared" si="22"/>
        <v>8.2905882352941176E-2</v>
      </c>
      <c r="BE118" s="19">
        <f t="shared" si="23"/>
        <v>0.34845882352941182</v>
      </c>
      <c r="BF118" s="19" t="e">
        <f t="shared" si="24"/>
        <v>#VALUE!</v>
      </c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D118" s="11"/>
      <c r="DE118" s="11"/>
      <c r="DF118" s="11"/>
      <c r="DG118" s="11"/>
      <c r="DH118" s="11"/>
    </row>
    <row r="119" spans="1:112">
      <c r="A119" t="s">
        <v>259</v>
      </c>
      <c r="C119" t="s">
        <v>260</v>
      </c>
      <c r="D119" s="30" t="s">
        <v>273</v>
      </c>
      <c r="E119" s="30" t="s">
        <v>273</v>
      </c>
      <c r="F119" s="17">
        <v>1.6941176470588237</v>
      </c>
      <c r="G119" s="17" t="e">
        <v>#VALUE!</v>
      </c>
      <c r="H119" s="18">
        <v>2209.7647058823532</v>
      </c>
      <c r="I119" s="18">
        <v>2269.0588235294117</v>
      </c>
      <c r="J119" s="18">
        <v>386.47058823529409</v>
      </c>
      <c r="K119" s="17" t="e">
        <v>#VALUE!</v>
      </c>
      <c r="L119" s="17" t="e">
        <v>#VALUE!</v>
      </c>
      <c r="M119" s="17" t="e">
        <v>#VALUE!</v>
      </c>
      <c r="N119" s="18">
        <v>0.33352941176470585</v>
      </c>
      <c r="O119" s="18">
        <v>408.70588235294116</v>
      </c>
      <c r="P119" s="17">
        <v>409.76470588235298</v>
      </c>
      <c r="Q119" s="18">
        <v>551.64705882352939</v>
      </c>
      <c r="R119" s="18" t="e">
        <v>#VALUE!</v>
      </c>
      <c r="S119" s="17" t="e">
        <v>#VALUE!</v>
      </c>
      <c r="T119" s="18">
        <v>1113.8823529411766</v>
      </c>
      <c r="U119" s="17">
        <v>720000</v>
      </c>
      <c r="V119" s="18">
        <v>69.564705882352939</v>
      </c>
      <c r="W119" s="18">
        <v>34.72941176470588</v>
      </c>
      <c r="X119" s="17" t="e">
        <v>#VALUE!</v>
      </c>
      <c r="Y119" s="17" t="e">
        <v>#VALUE!</v>
      </c>
      <c r="Z119" s="18">
        <v>150.35294117647061</v>
      </c>
      <c r="AA119" s="18">
        <v>15.670588235294119</v>
      </c>
      <c r="AB119" s="17">
        <v>15.882352941176471</v>
      </c>
      <c r="AC119" s="18">
        <v>0.53364705882352947</v>
      </c>
      <c r="AD119" s="17" t="e">
        <v>#VALUE!</v>
      </c>
      <c r="AE119" s="17" t="e">
        <v>#VALUE!</v>
      </c>
      <c r="AF119" s="17">
        <v>3.3141176470588233E-3</v>
      </c>
      <c r="AG119" s="17">
        <v>0.17788235294117649</v>
      </c>
      <c r="AH119" s="17">
        <v>0.20117647058823529</v>
      </c>
      <c r="AI119" s="17">
        <v>2.8588235294117643E-2</v>
      </c>
      <c r="AJ119" s="18">
        <v>0.13447058823529412</v>
      </c>
      <c r="AK119" s="17" t="e">
        <v>#VALUE!</v>
      </c>
      <c r="AL119" s="17">
        <v>7.1364705882352941E-2</v>
      </c>
      <c r="AM119" s="18">
        <v>4.8917647058823537</v>
      </c>
      <c r="AN119" s="17" t="e">
        <v>#VALUE!</v>
      </c>
      <c r="AO119" s="17" t="e">
        <v>#VALUE!</v>
      </c>
      <c r="AP119" s="17">
        <v>5.685882352941176E-3</v>
      </c>
      <c r="AQ119" s="17">
        <v>1.3870588235294119E-2</v>
      </c>
      <c r="AR119" s="17">
        <v>2.4352941176470589E-3</v>
      </c>
      <c r="AS119" s="17">
        <v>3.5470588235294122E-2</v>
      </c>
      <c r="AT119" s="17">
        <v>1.5882352941176469E-2</v>
      </c>
      <c r="AU119" s="17" t="e">
        <v>#VALUE!</v>
      </c>
      <c r="AV119" s="17" t="e">
        <v>#VALUE!</v>
      </c>
      <c r="AW119" s="17" t="e">
        <v>#VALUE!</v>
      </c>
      <c r="AX119" s="17" t="e">
        <v>#VALUE!</v>
      </c>
      <c r="AY119" s="17">
        <v>5.2941176470588241E-3</v>
      </c>
      <c r="AZ119" s="17">
        <v>6.2152941176470593E-3</v>
      </c>
      <c r="BB119" s="19">
        <f t="shared" si="20"/>
        <v>960.35294117647049</v>
      </c>
      <c r="BC119" s="19">
        <f t="shared" si="21"/>
        <v>3382.9411764705883</v>
      </c>
      <c r="BD119" s="19">
        <f t="shared" si="22"/>
        <v>9.6035294117647052E-2</v>
      </c>
      <c r="BE119" s="19">
        <f t="shared" si="23"/>
        <v>0.3382941176470588</v>
      </c>
      <c r="BF119" s="19" t="e">
        <f t="shared" si="24"/>
        <v>#VALUE!</v>
      </c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D119" s="11"/>
      <c r="DE119" s="11"/>
      <c r="DF119" s="11"/>
      <c r="DG119" s="11"/>
      <c r="DH119" s="11"/>
    </row>
    <row r="120" spans="1:112">
      <c r="A120" t="s">
        <v>259</v>
      </c>
      <c r="C120" t="s">
        <v>260</v>
      </c>
      <c r="D120" s="30" t="s">
        <v>274</v>
      </c>
      <c r="E120" s="30" t="s">
        <v>274</v>
      </c>
      <c r="F120" s="17">
        <v>1.588235294117647</v>
      </c>
      <c r="G120" s="17" t="e">
        <v>#VALUE!</v>
      </c>
      <c r="H120" s="18">
        <v>2038.2352941176471</v>
      </c>
      <c r="I120" s="18">
        <v>2336.8235294117649</v>
      </c>
      <c r="J120" s="18">
        <v>339.88235294117646</v>
      </c>
      <c r="K120" s="17" t="e">
        <v>#VALUE!</v>
      </c>
      <c r="L120" s="17" t="e">
        <v>#VALUE!</v>
      </c>
      <c r="M120" s="17" t="e">
        <v>#VALUE!</v>
      </c>
      <c r="N120" s="18">
        <v>0.30494117647058822</v>
      </c>
      <c r="O120" s="18">
        <v>421.41176470588238</v>
      </c>
      <c r="P120" s="17">
        <v>445.76470588235293</v>
      </c>
      <c r="Q120" s="18">
        <v>770.82352941176475</v>
      </c>
      <c r="R120" s="18" t="e">
        <v>#VALUE!</v>
      </c>
      <c r="S120" s="17" t="e">
        <v>#VALUE!</v>
      </c>
      <c r="T120" s="18">
        <v>993.17647058823525</v>
      </c>
      <c r="U120" s="17">
        <v>720000</v>
      </c>
      <c r="V120" s="18">
        <v>64.058823529411768</v>
      </c>
      <c r="W120" s="18">
        <v>30.917647058823526</v>
      </c>
      <c r="X120" s="17" t="e">
        <v>#VALUE!</v>
      </c>
      <c r="Y120" s="17" t="e">
        <v>#VALUE!</v>
      </c>
      <c r="Z120" s="18">
        <v>107.99999999999999</v>
      </c>
      <c r="AA120" s="18">
        <v>15.670588235294119</v>
      </c>
      <c r="AB120" s="17">
        <v>15.247058823529413</v>
      </c>
      <c r="AC120" s="18">
        <v>0.78988235294117648</v>
      </c>
      <c r="AD120" s="17" t="e">
        <v>#VALUE!</v>
      </c>
      <c r="AE120" s="17">
        <v>1.3129411764705883E-2</v>
      </c>
      <c r="AF120" s="17" t="e">
        <v>#VALUE!</v>
      </c>
      <c r="AG120" s="17">
        <v>0.16835294117647059</v>
      </c>
      <c r="AH120" s="17">
        <v>0.18847058823529414</v>
      </c>
      <c r="AI120" s="17">
        <v>2.3505882352941175E-2</v>
      </c>
      <c r="AJ120" s="18">
        <v>0.11011764705882353</v>
      </c>
      <c r="AK120" s="17" t="e">
        <v>#VALUE!</v>
      </c>
      <c r="AL120" s="17">
        <v>8.0576470588235291E-2</v>
      </c>
      <c r="AM120" s="18">
        <v>4.1294117647058819</v>
      </c>
      <c r="AN120" s="17" t="e">
        <v>#VALUE!</v>
      </c>
      <c r="AO120" s="17" t="e">
        <v>#VALUE!</v>
      </c>
      <c r="AP120" s="17" t="e">
        <v>#VALUE!</v>
      </c>
      <c r="AQ120" s="17" t="e">
        <v>#VALUE!</v>
      </c>
      <c r="AR120" s="17" t="e">
        <v>#VALUE!</v>
      </c>
      <c r="AS120" s="17">
        <v>2.3717647058823527E-2</v>
      </c>
      <c r="AT120" s="17">
        <v>1.7258823529411764E-2</v>
      </c>
      <c r="AU120" s="17" t="e">
        <v>#VALUE!</v>
      </c>
      <c r="AV120" s="17" t="e">
        <v>#VALUE!</v>
      </c>
      <c r="AW120" s="17" t="e">
        <v>#VALUE!</v>
      </c>
      <c r="AX120" s="17" t="e">
        <v>#VALUE!</v>
      </c>
      <c r="AY120" s="17">
        <v>4.9129411764705887E-3</v>
      </c>
      <c r="AZ120" s="17" t="e">
        <v>#VALUE!</v>
      </c>
      <c r="BB120" s="19">
        <f t="shared" si="20"/>
        <v>1192.2352941176471</v>
      </c>
      <c r="BC120" s="19">
        <f t="shared" si="21"/>
        <v>3330</v>
      </c>
      <c r="BD120" s="19">
        <f t="shared" si="22"/>
        <v>0.11922352941176471</v>
      </c>
      <c r="BE120" s="19">
        <f t="shared" si="23"/>
        <v>0.33300000000000002</v>
      </c>
      <c r="BF120" s="19" t="e">
        <f t="shared" si="24"/>
        <v>#VALUE!</v>
      </c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D120" s="11"/>
      <c r="DE120" s="11"/>
      <c r="DF120" s="11"/>
      <c r="DG120" s="11"/>
      <c r="DH120" s="11"/>
    </row>
    <row r="121" spans="1:112">
      <c r="A121" t="s">
        <v>259</v>
      </c>
      <c r="C121" t="s">
        <v>260</v>
      </c>
      <c r="D121" s="30" t="s">
        <v>275</v>
      </c>
      <c r="E121" s="30" t="s">
        <v>275</v>
      </c>
      <c r="F121" s="17">
        <v>1.5564705882352941</v>
      </c>
      <c r="G121" s="17" t="e">
        <v>#VALUE!</v>
      </c>
      <c r="H121" s="18">
        <v>2481.8823529411761</v>
      </c>
      <c r="I121" s="18">
        <v>2120.8235294117649</v>
      </c>
      <c r="J121" s="18">
        <v>283.76470588235293</v>
      </c>
      <c r="K121" s="17" t="e">
        <v>#VALUE!</v>
      </c>
      <c r="L121" s="17" t="e">
        <v>#VALUE!</v>
      </c>
      <c r="M121" s="17" t="e">
        <v>#VALUE!</v>
      </c>
      <c r="N121" s="18">
        <v>0.26047058823529412</v>
      </c>
      <c r="O121" s="18">
        <v>422.47058823529409</v>
      </c>
      <c r="P121" s="17">
        <v>424.58823529411768</v>
      </c>
      <c r="Q121" s="18">
        <v>1301.2941176470588</v>
      </c>
      <c r="R121" s="18" t="e">
        <v>#VALUE!</v>
      </c>
      <c r="S121" s="17" t="e">
        <v>#VALUE!</v>
      </c>
      <c r="T121" s="18">
        <v>1062</v>
      </c>
      <c r="U121" s="17">
        <v>720000</v>
      </c>
      <c r="V121" s="18">
        <v>63.529411764705884</v>
      </c>
      <c r="W121" s="18">
        <v>22.976470588235291</v>
      </c>
      <c r="X121" s="17" t="e">
        <v>#VALUE!</v>
      </c>
      <c r="Y121" s="17" t="e">
        <v>#VALUE!</v>
      </c>
      <c r="Z121" s="18">
        <v>68.505882352941171</v>
      </c>
      <c r="AA121" s="18">
        <v>14.082352941176472</v>
      </c>
      <c r="AB121" s="17">
        <v>14.611764705882354</v>
      </c>
      <c r="AC121" s="18">
        <v>0.82376470588235295</v>
      </c>
      <c r="AD121" s="17" t="e">
        <v>#VALUE!</v>
      </c>
      <c r="AE121" s="17" t="e">
        <v>#VALUE!</v>
      </c>
      <c r="AF121" s="17" t="e">
        <v>#VALUE!</v>
      </c>
      <c r="AG121" s="17">
        <v>0.3875294117647059</v>
      </c>
      <c r="AH121" s="17">
        <v>0.35152941176470592</v>
      </c>
      <c r="AI121" s="17">
        <v>2.0223529411764703E-2</v>
      </c>
      <c r="AJ121" s="18">
        <v>0.1588235294117647</v>
      </c>
      <c r="AK121" s="17" t="e">
        <v>#VALUE!</v>
      </c>
      <c r="AL121" s="17">
        <v>5.5800000000000002E-2</v>
      </c>
      <c r="AM121" s="18">
        <v>3.547058823529412</v>
      </c>
      <c r="AN121" s="17" t="e">
        <v>#VALUE!</v>
      </c>
      <c r="AO121" s="17" t="e">
        <v>#VALUE!</v>
      </c>
      <c r="AP121" s="17">
        <v>5.1035294117647055E-3</v>
      </c>
      <c r="AQ121" s="17" t="e">
        <v>#VALUE!</v>
      </c>
      <c r="AR121" s="17" t="e">
        <v>#VALUE!</v>
      </c>
      <c r="AS121" s="17">
        <v>2.4035294117647057E-2</v>
      </c>
      <c r="AT121" s="17">
        <v>9.8047058823529393E-3</v>
      </c>
      <c r="AU121" s="17" t="e">
        <v>#VALUE!</v>
      </c>
      <c r="AV121" s="17" t="e">
        <v>#VALUE!</v>
      </c>
      <c r="AW121" s="17">
        <v>1.3658823529411765E-2</v>
      </c>
      <c r="AX121" s="17" t="e">
        <v>#VALUE!</v>
      </c>
      <c r="AY121" s="17" t="e">
        <v>#VALUE!</v>
      </c>
      <c r="AZ121" s="17" t="e">
        <v>#VALUE!</v>
      </c>
      <c r="BB121" s="19">
        <f t="shared" si="20"/>
        <v>1723.7647058823529</v>
      </c>
      <c r="BC121" s="19">
        <f t="shared" si="21"/>
        <v>3182.8235294117649</v>
      </c>
      <c r="BD121" s="19">
        <f t="shared" si="22"/>
        <v>0.1723764705882353</v>
      </c>
      <c r="BE121" s="19">
        <f t="shared" si="23"/>
        <v>0.31828235294117646</v>
      </c>
      <c r="BF121" s="19" t="e">
        <f t="shared" si="24"/>
        <v>#VALUE!</v>
      </c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D121" s="11"/>
      <c r="DE121" s="11"/>
      <c r="DF121" s="11"/>
      <c r="DG121" s="11"/>
      <c r="DH121" s="11"/>
    </row>
    <row r="122" spans="1:112">
      <c r="A122" s="58" t="s">
        <v>17</v>
      </c>
      <c r="B122" s="58"/>
      <c r="D122" s="30"/>
      <c r="E122" s="30"/>
      <c r="F122" s="17"/>
      <c r="G122" s="17"/>
      <c r="H122" s="18"/>
      <c r="I122" s="18"/>
      <c r="J122" s="18"/>
      <c r="K122" s="17"/>
      <c r="L122" s="17"/>
      <c r="M122" s="17"/>
      <c r="N122" s="18"/>
      <c r="O122" s="18"/>
      <c r="P122" s="17"/>
      <c r="Q122" s="18"/>
      <c r="R122" s="18"/>
      <c r="S122" s="17"/>
      <c r="T122" s="18"/>
      <c r="U122" s="17"/>
      <c r="V122" s="18"/>
      <c r="W122" s="18"/>
      <c r="X122" s="17"/>
      <c r="Y122" s="17"/>
      <c r="Z122" s="18"/>
      <c r="AA122" s="18"/>
      <c r="AB122" s="17"/>
      <c r="AC122" s="18"/>
      <c r="AD122" s="17"/>
      <c r="AE122" s="17"/>
      <c r="AF122" s="17"/>
      <c r="AG122" s="17"/>
      <c r="AH122" s="17"/>
      <c r="AI122" s="17"/>
      <c r="AJ122" s="18"/>
      <c r="AK122" s="17"/>
      <c r="AL122" s="17"/>
      <c r="AM122" s="18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D122" s="11"/>
      <c r="DE122" s="11"/>
      <c r="DF122" s="11"/>
      <c r="DG122" s="11"/>
      <c r="DH122" s="11"/>
    </row>
    <row r="123" spans="1:112" s="11" customFormat="1">
      <c r="A123" s="11" t="s">
        <v>276</v>
      </c>
      <c r="C123" s="11" t="s">
        <v>277</v>
      </c>
      <c r="D123" s="12" t="s">
        <v>278</v>
      </c>
      <c r="E123" s="13" t="s">
        <v>278</v>
      </c>
      <c r="F123" s="14">
        <v>1.0132941176470589</v>
      </c>
      <c r="G123" s="14" t="e">
        <v>#VALUE!</v>
      </c>
      <c r="H123" s="14">
        <v>335.64705882352945</v>
      </c>
      <c r="I123" s="14">
        <v>1772.4705882352941</v>
      </c>
      <c r="J123" s="14">
        <v>862.94117647058829</v>
      </c>
      <c r="K123" s="14" t="e">
        <v>#VALUE!</v>
      </c>
      <c r="L123" s="14" t="e">
        <v>#VALUE!</v>
      </c>
      <c r="M123" s="14" t="e">
        <v>#VALUE!</v>
      </c>
      <c r="N123" s="14">
        <v>0.27741176470588236</v>
      </c>
      <c r="O123" s="14">
        <v>2373.8823529411766</v>
      </c>
      <c r="P123" s="14">
        <v>2351.6470588235297</v>
      </c>
      <c r="Q123" s="14">
        <v>4412.1176470588234</v>
      </c>
      <c r="R123" s="14">
        <v>2.0647058823529409</v>
      </c>
      <c r="S123" s="14">
        <v>1.7999999999999998</v>
      </c>
      <c r="T123" s="14">
        <v>368.47058823529414</v>
      </c>
      <c r="U123" s="14">
        <v>720000</v>
      </c>
      <c r="V123" s="14">
        <v>7.1682352941176468</v>
      </c>
      <c r="W123" s="14">
        <v>29.329411764705881</v>
      </c>
      <c r="X123" s="14">
        <v>0.36317647058823532</v>
      </c>
      <c r="Y123" s="14">
        <v>0.41399999999999998</v>
      </c>
      <c r="Z123" s="14">
        <v>100.16470588235295</v>
      </c>
      <c r="AA123" s="14">
        <v>31.55294117647059</v>
      </c>
      <c r="AB123" s="14">
        <v>32.929411764705883</v>
      </c>
      <c r="AC123" s="14">
        <v>0.88835294117647046</v>
      </c>
      <c r="AD123" s="14" t="e">
        <v>#VALUE!</v>
      </c>
      <c r="AE123" s="14">
        <v>0.20329411764705882</v>
      </c>
      <c r="AF123" s="14">
        <v>1.8105882352941177E-2</v>
      </c>
      <c r="AG123" s="14">
        <v>0.33352941176470585</v>
      </c>
      <c r="AH123" s="14">
        <v>0.34729411764705886</v>
      </c>
      <c r="AI123" s="14">
        <v>6.2682352941176474E-3</v>
      </c>
      <c r="AJ123" s="14" t="e">
        <v>#VALUE!</v>
      </c>
      <c r="AK123" s="14" t="e">
        <v>#VALUE!</v>
      </c>
      <c r="AL123" s="14" t="e">
        <v>#VALUE!</v>
      </c>
      <c r="AM123" s="14">
        <v>2.0647058823529409</v>
      </c>
      <c r="AN123" s="14" t="e">
        <v>#VALUE!</v>
      </c>
      <c r="AO123" s="14" t="e">
        <v>#VALUE!</v>
      </c>
      <c r="AP123" s="14">
        <v>7.8564705882352946E-3</v>
      </c>
      <c r="AQ123" s="14">
        <v>1.9588235294117646E-2</v>
      </c>
      <c r="AR123" s="14" t="e">
        <v>#VALUE!</v>
      </c>
      <c r="AS123" s="14" t="e">
        <v>#VALUE!</v>
      </c>
      <c r="AT123" s="14" t="e">
        <v>#VALUE!</v>
      </c>
      <c r="AU123" s="14" t="e">
        <v>#VALUE!</v>
      </c>
      <c r="AV123" s="14" t="e">
        <v>#VALUE!</v>
      </c>
      <c r="AW123" s="14">
        <v>0.55270588235294127</v>
      </c>
      <c r="AX123" s="14" t="e">
        <v>#VALUE!</v>
      </c>
      <c r="AY123" s="14" t="e">
        <v>#VALUE!</v>
      </c>
      <c r="AZ123" s="14">
        <v>4.6905882352941172E-2</v>
      </c>
      <c r="BB123" s="11">
        <f t="shared" ref="BB123:BB132" si="25">O123+Q123</f>
        <v>6786</v>
      </c>
      <c r="BC123" s="11">
        <f t="shared" ref="BC123:BC132" si="26">I123+T123</f>
        <v>2140.9411764705883</v>
      </c>
      <c r="BD123" s="11">
        <f t="shared" ref="BD123:BD132" si="27">BB123/1000000*100</f>
        <v>0.67860000000000009</v>
      </c>
      <c r="BE123" s="11">
        <f t="shared" ref="BE123:BE132" si="28">BC123/1000000*100</f>
        <v>0.2140941176470588</v>
      </c>
      <c r="BF123" s="11">
        <f t="shared" ref="BF123:BF132" si="29">W123/(S123+T123)</f>
        <v>7.921075207320559E-2</v>
      </c>
      <c r="DC123"/>
    </row>
    <row r="124" spans="1:112" s="11" customFormat="1">
      <c r="A124" s="11" t="s">
        <v>276</v>
      </c>
      <c r="C124" s="11" t="s">
        <v>277</v>
      </c>
      <c r="D124" s="12" t="s">
        <v>279</v>
      </c>
      <c r="E124" s="13" t="s">
        <v>279</v>
      </c>
      <c r="F124" s="14">
        <v>0.71894117647058831</v>
      </c>
      <c r="G124" s="14" t="e">
        <v>#VALUE!</v>
      </c>
      <c r="H124" s="14">
        <v>227.64705882352942</v>
      </c>
      <c r="I124" s="14">
        <v>1618.9411764705883</v>
      </c>
      <c r="J124" s="14">
        <v>587.64705882352939</v>
      </c>
      <c r="K124" s="14" t="e">
        <v>#VALUE!</v>
      </c>
      <c r="L124" s="14" t="e">
        <v>#VALUE!</v>
      </c>
      <c r="M124" s="14" t="e">
        <v>#VALUE!</v>
      </c>
      <c r="N124" s="14">
        <v>0.28905882352941176</v>
      </c>
      <c r="O124" s="14">
        <v>2248.9411764705883</v>
      </c>
      <c r="P124" s="14">
        <v>2239.4117647058824</v>
      </c>
      <c r="Q124" s="14">
        <v>4452.3529411764712</v>
      </c>
      <c r="R124" s="14">
        <v>120.70588235294119</v>
      </c>
      <c r="S124" s="14">
        <v>127.05882352941177</v>
      </c>
      <c r="T124" s="14">
        <v>325.05882352941177</v>
      </c>
      <c r="U124" s="14">
        <v>720000</v>
      </c>
      <c r="V124" s="14">
        <v>6.8717647058823523</v>
      </c>
      <c r="W124" s="14">
        <v>29.223529411764709</v>
      </c>
      <c r="X124" s="14">
        <v>0.55799999999999994</v>
      </c>
      <c r="Y124" s="14">
        <v>0.48599999999999999</v>
      </c>
      <c r="Z124" s="14">
        <v>93.070588235294125</v>
      </c>
      <c r="AA124" s="14">
        <v>27.423529411764704</v>
      </c>
      <c r="AB124" s="14">
        <v>27.52941176470588</v>
      </c>
      <c r="AC124" s="14">
        <v>1.111764705882353</v>
      </c>
      <c r="AD124" s="14" t="e">
        <v>#VALUE!</v>
      </c>
      <c r="AE124" s="14">
        <v>0.22976470588235295</v>
      </c>
      <c r="AF124" s="14" t="e">
        <v>#VALUE!</v>
      </c>
      <c r="AG124" s="14">
        <v>0.42670588235294121</v>
      </c>
      <c r="AH124" s="14">
        <v>0.50717647058823523</v>
      </c>
      <c r="AI124" s="14" t="e">
        <v>#VALUE!</v>
      </c>
      <c r="AJ124" s="14" t="e">
        <v>#VALUE!</v>
      </c>
      <c r="AK124" s="14" t="e">
        <v>#VALUE!</v>
      </c>
      <c r="AL124" s="14" t="e">
        <v>#VALUE!</v>
      </c>
      <c r="AM124" s="14">
        <v>2.0223529411764707</v>
      </c>
      <c r="AN124" s="14" t="e">
        <v>#VALUE!</v>
      </c>
      <c r="AO124" s="14">
        <v>3.4094117647058823E-2</v>
      </c>
      <c r="AP124" s="14">
        <v>4.1294117647058823E-3</v>
      </c>
      <c r="AQ124" s="14" t="e">
        <v>#VALUE!</v>
      </c>
      <c r="AR124" s="14" t="e">
        <v>#VALUE!</v>
      </c>
      <c r="AS124" s="14">
        <v>9.9211764705882353E-3</v>
      </c>
      <c r="AT124" s="14" t="e">
        <v>#VALUE!</v>
      </c>
      <c r="AU124" s="14" t="e">
        <v>#VALUE!</v>
      </c>
      <c r="AV124" s="14" t="e">
        <v>#VALUE!</v>
      </c>
      <c r="AW124" s="14">
        <v>0.56329411764705883</v>
      </c>
      <c r="AX124" s="14" t="e">
        <v>#VALUE!</v>
      </c>
      <c r="AY124" s="14" t="e">
        <v>#VALUE!</v>
      </c>
      <c r="AZ124" s="14">
        <v>2.9647058823529412E-2</v>
      </c>
      <c r="BB124" s="11">
        <f t="shared" si="25"/>
        <v>6701.2941176470595</v>
      </c>
      <c r="BC124" s="11">
        <f t="shared" si="26"/>
        <v>1944</v>
      </c>
      <c r="BD124" s="11">
        <f t="shared" si="27"/>
        <v>0.67012941176470597</v>
      </c>
      <c r="BE124" s="11">
        <f t="shared" si="28"/>
        <v>0.19439999999999999</v>
      </c>
      <c r="BF124" s="11">
        <f t="shared" si="29"/>
        <v>6.463700234192038E-2</v>
      </c>
      <c r="DC124"/>
    </row>
    <row r="125" spans="1:112" s="11" customFormat="1">
      <c r="A125" s="11" t="s">
        <v>276</v>
      </c>
      <c r="C125" s="11" t="s">
        <v>277</v>
      </c>
      <c r="D125" s="12" t="s">
        <v>280</v>
      </c>
      <c r="E125" s="13" t="s">
        <v>280</v>
      </c>
      <c r="F125" s="14">
        <v>1.052470588235294</v>
      </c>
      <c r="G125" s="14" t="e">
        <v>#VALUE!</v>
      </c>
      <c r="H125" s="14">
        <v>331.41176470588232</v>
      </c>
      <c r="I125" s="14">
        <v>1842.3529411764707</v>
      </c>
      <c r="J125" s="14">
        <v>519.88235294117646</v>
      </c>
      <c r="K125" s="14" t="e">
        <v>#VALUE!</v>
      </c>
      <c r="L125" s="14" t="e">
        <v>#VALUE!</v>
      </c>
      <c r="M125" s="14" t="e">
        <v>#VALUE!</v>
      </c>
      <c r="N125" s="14">
        <v>0.20964705882352944</v>
      </c>
      <c r="O125" s="14">
        <v>2467.0588235294117</v>
      </c>
      <c r="P125" s="14">
        <v>2480.8235294117649</v>
      </c>
      <c r="Q125" s="14">
        <v>4040.4705882352937</v>
      </c>
      <c r="R125" s="14">
        <v>151.41176470588235</v>
      </c>
      <c r="S125" s="14">
        <v>152.47058823529412</v>
      </c>
      <c r="T125" s="14">
        <v>369.52941176470586</v>
      </c>
      <c r="U125" s="14">
        <v>720000</v>
      </c>
      <c r="V125" s="14">
        <v>8.883529411764707</v>
      </c>
      <c r="W125" s="14">
        <v>28.799999999999997</v>
      </c>
      <c r="X125" s="14" t="e">
        <v>#VALUE!</v>
      </c>
      <c r="Y125" s="14" t="e">
        <v>#VALUE!</v>
      </c>
      <c r="Z125" s="14">
        <v>86.505882352941185</v>
      </c>
      <c r="AA125" s="14">
        <v>37.482352941176465</v>
      </c>
      <c r="AB125" s="14">
        <v>37.90588235294117</v>
      </c>
      <c r="AC125" s="14">
        <v>1.111764705882353</v>
      </c>
      <c r="AD125" s="14" t="e">
        <v>#VALUE!</v>
      </c>
      <c r="AE125" s="14">
        <v>2.6152941176470587E-2</v>
      </c>
      <c r="AF125" s="14" t="e">
        <v>#VALUE!</v>
      </c>
      <c r="AG125" s="14" t="e">
        <v>#VALUE!</v>
      </c>
      <c r="AH125" s="14">
        <v>0.14611764705882355</v>
      </c>
      <c r="AI125" s="14" t="e">
        <v>#VALUE!</v>
      </c>
      <c r="AJ125" s="14">
        <v>1.2282352941176468E-2</v>
      </c>
      <c r="AK125" s="14" t="e">
        <v>#VALUE!</v>
      </c>
      <c r="AL125" s="14" t="e">
        <v>#VALUE!</v>
      </c>
      <c r="AM125" s="14">
        <v>1.8105882352941176</v>
      </c>
      <c r="AN125" s="14" t="e">
        <v>#VALUE!</v>
      </c>
      <c r="AO125" s="14">
        <v>0.35152941176470592</v>
      </c>
      <c r="AP125" s="14" t="e">
        <v>#VALUE!</v>
      </c>
      <c r="AQ125" s="14">
        <v>6.543529411764705E-3</v>
      </c>
      <c r="AR125" s="14" t="e">
        <v>#VALUE!</v>
      </c>
      <c r="AS125" s="14">
        <v>7.9094117647058836E-3</v>
      </c>
      <c r="AT125" s="14" t="e">
        <v>#VALUE!</v>
      </c>
      <c r="AU125" s="14" t="e">
        <v>#VALUE!</v>
      </c>
      <c r="AV125" s="14" t="e">
        <v>#VALUE!</v>
      </c>
      <c r="AW125" s="14" t="e">
        <v>#VALUE!</v>
      </c>
      <c r="AX125" s="14" t="e">
        <v>#VALUE!</v>
      </c>
      <c r="AY125" s="14" t="e">
        <v>#VALUE!</v>
      </c>
      <c r="AZ125" s="14" t="e">
        <v>#VALUE!</v>
      </c>
      <c r="BB125" s="11">
        <f t="shared" si="25"/>
        <v>6507.5294117647054</v>
      </c>
      <c r="BC125" s="11">
        <f t="shared" si="26"/>
        <v>2211.8823529411766</v>
      </c>
      <c r="BD125" s="11">
        <f t="shared" si="27"/>
        <v>0.65075294117647053</v>
      </c>
      <c r="BE125" s="11">
        <f t="shared" si="28"/>
        <v>0.22118823529411763</v>
      </c>
      <c r="BF125" s="11">
        <f t="shared" si="29"/>
        <v>5.5172413793103441E-2</v>
      </c>
      <c r="DC125"/>
    </row>
    <row r="126" spans="1:112" s="11" customFormat="1">
      <c r="A126" s="11" t="s">
        <v>276</v>
      </c>
      <c r="C126" s="11" t="s">
        <v>277</v>
      </c>
      <c r="D126" s="12" t="s">
        <v>281</v>
      </c>
      <c r="E126" s="13" t="s">
        <v>281</v>
      </c>
      <c r="F126" s="14">
        <v>1.0281176470588236</v>
      </c>
      <c r="G126" s="14" t="e">
        <v>#VALUE!</v>
      </c>
      <c r="H126" s="14">
        <v>500.8235294117647</v>
      </c>
      <c r="I126" s="14">
        <v>1762.9411764705881</v>
      </c>
      <c r="J126" s="14">
        <v>555.88235294117646</v>
      </c>
      <c r="K126" s="14" t="e">
        <v>#VALUE!</v>
      </c>
      <c r="L126" s="14" t="e">
        <v>#VALUE!</v>
      </c>
      <c r="M126" s="14" t="e">
        <v>#VALUE!</v>
      </c>
      <c r="N126" s="14">
        <v>0.27</v>
      </c>
      <c r="O126" s="14">
        <v>2337.8823529411766</v>
      </c>
      <c r="P126" s="14">
        <v>2361.1764705882351</v>
      </c>
      <c r="Q126" s="14">
        <v>5263.411764705882</v>
      </c>
      <c r="R126" s="14">
        <v>167.29411764705884</v>
      </c>
      <c r="S126" s="14">
        <v>171.52941176470588</v>
      </c>
      <c r="T126" s="14">
        <v>490.23529411764707</v>
      </c>
      <c r="U126" s="14">
        <v>720000</v>
      </c>
      <c r="V126" s="14">
        <v>13.976470588235292</v>
      </c>
      <c r="W126" s="14">
        <v>29.964705882352945</v>
      </c>
      <c r="X126" s="14" t="e">
        <v>#VALUE!</v>
      </c>
      <c r="Y126" s="14" t="e">
        <v>#VALUE!</v>
      </c>
      <c r="Z126" s="14">
        <v>100.6941176470588</v>
      </c>
      <c r="AA126" s="14">
        <v>41.188235294117646</v>
      </c>
      <c r="AB126" s="14">
        <v>42.141176470588235</v>
      </c>
      <c r="AC126" s="14">
        <v>0.72317647058823542</v>
      </c>
      <c r="AD126" s="14" t="e">
        <v>#VALUE!</v>
      </c>
      <c r="AE126" s="14">
        <v>3.7482352941176474E-2</v>
      </c>
      <c r="AF126" s="14" t="e">
        <v>#VALUE!</v>
      </c>
      <c r="AG126" s="14">
        <v>4.3094117647058824E-2</v>
      </c>
      <c r="AH126" s="14">
        <v>0.36105882352941177</v>
      </c>
      <c r="AI126" s="14">
        <v>4.7541176470588236E-3</v>
      </c>
      <c r="AJ126" s="14">
        <v>6.4482352941176477E-2</v>
      </c>
      <c r="AK126" s="14" t="e">
        <v>#VALUE!</v>
      </c>
      <c r="AL126" s="14">
        <v>3.2929411764705881E-2</v>
      </c>
      <c r="AM126" s="14">
        <v>1.8529411764705883</v>
      </c>
      <c r="AN126" s="14" t="e">
        <v>#VALUE!</v>
      </c>
      <c r="AO126" s="14" t="e">
        <v>#VALUE!</v>
      </c>
      <c r="AP126" s="14" t="e">
        <v>#VALUE!</v>
      </c>
      <c r="AQ126" s="14" t="e">
        <v>#VALUE!</v>
      </c>
      <c r="AR126" s="14" t="e">
        <v>#VALUE!</v>
      </c>
      <c r="AS126" s="14" t="e">
        <v>#VALUE!</v>
      </c>
      <c r="AT126" s="14" t="e">
        <v>#VALUE!</v>
      </c>
      <c r="AU126" s="14">
        <v>2.1070588235294119E-2</v>
      </c>
      <c r="AV126" s="14" t="e">
        <v>#VALUE!</v>
      </c>
      <c r="AW126" s="14">
        <v>4.1294117647058821E-2</v>
      </c>
      <c r="AX126" s="14" t="e">
        <v>#VALUE!</v>
      </c>
      <c r="AY126" s="14" t="e">
        <v>#VALUE!</v>
      </c>
      <c r="AZ126" s="14" t="e">
        <v>#VALUE!</v>
      </c>
      <c r="BB126" s="11">
        <f t="shared" si="25"/>
        <v>7601.2941176470586</v>
      </c>
      <c r="BC126" s="11">
        <f t="shared" si="26"/>
        <v>2253.1764705882351</v>
      </c>
      <c r="BD126" s="11">
        <f t="shared" si="27"/>
        <v>0.76012941176470583</v>
      </c>
      <c r="BE126" s="11">
        <f t="shared" si="28"/>
        <v>0.22531764705882351</v>
      </c>
      <c r="BF126" s="11">
        <f t="shared" si="29"/>
        <v>4.5280000000000008E-2</v>
      </c>
      <c r="DC126"/>
    </row>
    <row r="127" spans="1:112" s="11" customFormat="1">
      <c r="A127" s="11" t="s">
        <v>276</v>
      </c>
      <c r="C127" s="11" t="s">
        <v>277</v>
      </c>
      <c r="D127" s="12" t="s">
        <v>282</v>
      </c>
      <c r="E127" s="13" t="s">
        <v>282</v>
      </c>
      <c r="F127" s="14">
        <v>0.96035294117647063</v>
      </c>
      <c r="G127" s="14" t="e">
        <v>#VALUE!</v>
      </c>
      <c r="H127" s="14">
        <v>246.70588235294116</v>
      </c>
      <c r="I127" s="14">
        <v>1559.6470588235293</v>
      </c>
      <c r="J127" s="14">
        <v>621.52941176470586</v>
      </c>
      <c r="K127" s="14" t="e">
        <v>#VALUE!</v>
      </c>
      <c r="L127" s="14" t="e">
        <v>#VALUE!</v>
      </c>
      <c r="M127" s="14" t="e">
        <v>#VALUE!</v>
      </c>
      <c r="N127" s="14">
        <v>0.21494117647058825</v>
      </c>
      <c r="O127" s="14">
        <v>2054.1176470588234</v>
      </c>
      <c r="P127" s="14">
        <v>2076.3529411764707</v>
      </c>
      <c r="Q127" s="14">
        <v>6272.4705882352937</v>
      </c>
      <c r="R127" s="14">
        <v>217.05882352941177</v>
      </c>
      <c r="S127" s="14">
        <v>224.47058823529414</v>
      </c>
      <c r="T127" s="14">
        <v>412.94117647058823</v>
      </c>
      <c r="U127" s="14">
        <v>720000</v>
      </c>
      <c r="V127" s="14">
        <v>7.591764705882353</v>
      </c>
      <c r="W127" s="14">
        <v>31.129411764705878</v>
      </c>
      <c r="X127" s="14" t="e">
        <v>#VALUE!</v>
      </c>
      <c r="Y127" s="14" t="e">
        <v>#VALUE!</v>
      </c>
      <c r="Z127" s="14">
        <v>94.764705882352942</v>
      </c>
      <c r="AA127" s="14">
        <v>30.705882352941178</v>
      </c>
      <c r="AB127" s="14">
        <v>30.705882352941178</v>
      </c>
      <c r="AC127" s="14">
        <v>0.92752941176470594</v>
      </c>
      <c r="AD127" s="14" t="e">
        <v>#VALUE!</v>
      </c>
      <c r="AE127" s="14">
        <v>0.25305882352941172</v>
      </c>
      <c r="AF127" s="14">
        <v>8.9682352941176467E-3</v>
      </c>
      <c r="AG127" s="14">
        <v>3.4200000000000001E-2</v>
      </c>
      <c r="AH127" s="14">
        <v>0.25941176470588234</v>
      </c>
      <c r="AI127" s="14" t="e">
        <v>#VALUE!</v>
      </c>
      <c r="AJ127" s="14" t="e">
        <v>#VALUE!</v>
      </c>
      <c r="AK127" s="14" t="e">
        <v>#VALUE!</v>
      </c>
      <c r="AL127" s="14" t="e">
        <v>#VALUE!</v>
      </c>
      <c r="AM127" s="14">
        <v>2.1176470588235294</v>
      </c>
      <c r="AN127" s="14" t="e">
        <v>#VALUE!</v>
      </c>
      <c r="AO127" s="14">
        <v>0.10556470588235294</v>
      </c>
      <c r="AP127" s="14" t="e">
        <v>#VALUE!</v>
      </c>
      <c r="AQ127" s="14">
        <v>1.0694117647058823E-2</v>
      </c>
      <c r="AR127" s="14" t="e">
        <v>#VALUE!</v>
      </c>
      <c r="AS127" s="14" t="e">
        <v>#VALUE!</v>
      </c>
      <c r="AT127" s="14">
        <v>2.1811764705882354E-3</v>
      </c>
      <c r="AU127" s="14" t="e">
        <v>#VALUE!</v>
      </c>
      <c r="AV127" s="14" t="e">
        <v>#VALUE!</v>
      </c>
      <c r="AW127" s="14">
        <v>3.716470588235294E-2</v>
      </c>
      <c r="AX127" s="14" t="e">
        <v>#VALUE!</v>
      </c>
      <c r="AY127" s="14" t="e">
        <v>#VALUE!</v>
      </c>
      <c r="AZ127" s="14" t="e">
        <v>#VALUE!</v>
      </c>
      <c r="BB127" s="11">
        <f t="shared" si="25"/>
        <v>8326.5882352941171</v>
      </c>
      <c r="BC127" s="11">
        <f t="shared" si="26"/>
        <v>1972.5882352941176</v>
      </c>
      <c r="BD127" s="11">
        <f t="shared" si="27"/>
        <v>0.83265882352941167</v>
      </c>
      <c r="BE127" s="11">
        <f t="shared" si="28"/>
        <v>0.19725882352941174</v>
      </c>
      <c r="BF127" s="11">
        <f t="shared" si="29"/>
        <v>4.8837209302325567E-2</v>
      </c>
      <c r="DC127"/>
    </row>
    <row r="128" spans="1:112" s="11" customFormat="1">
      <c r="A128" s="11" t="s">
        <v>276</v>
      </c>
      <c r="C128" s="11" t="s">
        <v>277</v>
      </c>
      <c r="D128" s="12" t="s">
        <v>283</v>
      </c>
      <c r="E128" s="13" t="s">
        <v>283</v>
      </c>
      <c r="F128" s="14">
        <v>0.74752941176470578</v>
      </c>
      <c r="G128" s="14" t="e">
        <v>#VALUE!</v>
      </c>
      <c r="H128" s="14">
        <v>182.11764705882351</v>
      </c>
      <c r="I128" s="14">
        <v>1643.2941176470588</v>
      </c>
      <c r="J128" s="14">
        <v>553.76470588235293</v>
      </c>
      <c r="K128" s="14" t="e">
        <v>#VALUE!</v>
      </c>
      <c r="L128" s="14" t="e">
        <v>#VALUE!</v>
      </c>
      <c r="M128" s="14" t="e">
        <v>#VALUE!</v>
      </c>
      <c r="N128" s="14">
        <v>0.2276470588235294</v>
      </c>
      <c r="O128" s="14">
        <v>2308.2352941176468</v>
      </c>
      <c r="P128" s="14">
        <v>2326.2352941176468</v>
      </c>
      <c r="Q128" s="14">
        <v>6027.8823529411757</v>
      </c>
      <c r="R128" s="14">
        <v>237.1764705882353</v>
      </c>
      <c r="S128" s="14">
        <v>250.94117647058823</v>
      </c>
      <c r="T128" s="14">
        <v>342</v>
      </c>
      <c r="U128" s="14">
        <v>720000</v>
      </c>
      <c r="V128" s="14">
        <v>5.368235294117647</v>
      </c>
      <c r="W128" s="14">
        <v>28.058823529411768</v>
      </c>
      <c r="X128" s="14" t="e">
        <v>#VALUE!</v>
      </c>
      <c r="Y128" s="14" t="e">
        <v>#VALUE!</v>
      </c>
      <c r="Z128" s="14">
        <v>87.670588235294105</v>
      </c>
      <c r="AA128" s="14">
        <v>25.517647058823531</v>
      </c>
      <c r="AB128" s="14">
        <v>26.788235294117651</v>
      </c>
      <c r="AC128" s="14">
        <v>1.1647058823529413</v>
      </c>
      <c r="AD128" s="14" t="e">
        <v>#VALUE!</v>
      </c>
      <c r="AE128" s="14">
        <v>1.4611764705882352E-2</v>
      </c>
      <c r="AF128" s="14" t="e">
        <v>#VALUE!</v>
      </c>
      <c r="AG128" s="14">
        <v>3.716470588235294E-2</v>
      </c>
      <c r="AH128" s="14">
        <v>0.15776470588235292</v>
      </c>
      <c r="AI128" s="14" t="e">
        <v>#VALUE!</v>
      </c>
      <c r="AJ128" s="14">
        <v>7.7505882352941176E-3</v>
      </c>
      <c r="AK128" s="14" t="e">
        <v>#VALUE!</v>
      </c>
      <c r="AL128" s="14">
        <v>2.6152941176470587E-2</v>
      </c>
      <c r="AM128" s="14">
        <v>2.1705882352941175</v>
      </c>
      <c r="AN128" s="14" t="e">
        <v>#VALUE!</v>
      </c>
      <c r="AO128" s="14" t="e">
        <v>#VALUE!</v>
      </c>
      <c r="AP128" s="14" t="e">
        <v>#VALUE!</v>
      </c>
      <c r="AQ128" s="14" t="e">
        <v>#VALUE!</v>
      </c>
      <c r="AR128" s="14" t="e">
        <v>#VALUE!</v>
      </c>
      <c r="AS128" s="14" t="e">
        <v>#VALUE!</v>
      </c>
      <c r="AT128" s="14" t="e">
        <v>#VALUE!</v>
      </c>
      <c r="AU128" s="14" t="e">
        <v>#VALUE!</v>
      </c>
      <c r="AV128" s="14" t="e">
        <v>#VALUE!</v>
      </c>
      <c r="AW128" s="14">
        <v>2.9647058823529412E-2</v>
      </c>
      <c r="AX128" s="14" t="e">
        <v>#VALUE!</v>
      </c>
      <c r="AY128" s="14" t="e">
        <v>#VALUE!</v>
      </c>
      <c r="AZ128" s="14" t="e">
        <v>#VALUE!</v>
      </c>
      <c r="BB128" s="11">
        <f t="shared" si="25"/>
        <v>8336.1176470588216</v>
      </c>
      <c r="BC128" s="11">
        <f t="shared" si="26"/>
        <v>1985.2941176470588</v>
      </c>
      <c r="BD128" s="11">
        <f t="shared" si="27"/>
        <v>0.83361176470588216</v>
      </c>
      <c r="BE128" s="11">
        <f t="shared" si="28"/>
        <v>0.19852941176470587</v>
      </c>
      <c r="BF128" s="11">
        <f t="shared" si="29"/>
        <v>4.732142857142857E-2</v>
      </c>
      <c r="DC128"/>
    </row>
    <row r="129" spans="1:112" s="11" customFormat="1">
      <c r="A129" s="11" t="s">
        <v>276</v>
      </c>
      <c r="C129" s="11" t="s">
        <v>277</v>
      </c>
      <c r="D129" s="12" t="s">
        <v>284</v>
      </c>
      <c r="E129" s="13" t="s">
        <v>284</v>
      </c>
      <c r="F129" s="14">
        <v>0.66917647058823526</v>
      </c>
      <c r="G129" s="14" t="e">
        <v>#VALUE!</v>
      </c>
      <c r="H129" s="14">
        <v>132.35294117647058</v>
      </c>
      <c r="I129" s="14">
        <v>1481.2941176470588</v>
      </c>
      <c r="J129" s="14">
        <v>745.41176470588232</v>
      </c>
      <c r="K129" s="14" t="e">
        <v>#VALUE!</v>
      </c>
      <c r="L129" s="14">
        <v>6.3211764705882354</v>
      </c>
      <c r="M129" s="14">
        <v>153.52941176470588</v>
      </c>
      <c r="N129" s="14">
        <v>0.21705882352941175</v>
      </c>
      <c r="O129" s="14">
        <v>1956.7058823529412</v>
      </c>
      <c r="P129" s="14">
        <v>1968.3529411764705</v>
      </c>
      <c r="Q129" s="14">
        <v>4196.1176470588234</v>
      </c>
      <c r="R129" s="14">
        <v>4.171764705882353</v>
      </c>
      <c r="S129" s="14">
        <v>3.578823529411765</v>
      </c>
      <c r="T129" s="14">
        <v>259.41176470588232</v>
      </c>
      <c r="U129" s="14">
        <v>720000</v>
      </c>
      <c r="V129" s="14">
        <v>2.9858823529411764</v>
      </c>
      <c r="W129" s="14">
        <v>25.411764705882351</v>
      </c>
      <c r="X129" s="14">
        <v>0.16094117647058823</v>
      </c>
      <c r="Y129" s="14">
        <v>0.2043529411764706</v>
      </c>
      <c r="Z129" s="14">
        <v>74.54117647058824</v>
      </c>
      <c r="AA129" s="14">
        <v>21.705882352941178</v>
      </c>
      <c r="AB129" s="14">
        <v>20.964705882352941</v>
      </c>
      <c r="AC129" s="14">
        <v>1.0905882352941176</v>
      </c>
      <c r="AD129" s="14" t="e">
        <v>#VALUE!</v>
      </c>
      <c r="AE129" s="14">
        <v>0.45105882352941173</v>
      </c>
      <c r="AF129" s="14">
        <v>1.2388235294117648E-2</v>
      </c>
      <c r="AG129" s="14">
        <v>0.19164705882352942</v>
      </c>
      <c r="AH129" s="14">
        <v>0.26576470588235296</v>
      </c>
      <c r="AI129" s="14" t="e">
        <v>#VALUE!</v>
      </c>
      <c r="AJ129" s="14" t="e">
        <v>#VALUE!</v>
      </c>
      <c r="AK129" s="14" t="e">
        <v>#VALUE!</v>
      </c>
      <c r="AL129" s="14" t="e">
        <v>#VALUE!</v>
      </c>
      <c r="AM129" s="14">
        <v>1.7682352941176471</v>
      </c>
      <c r="AN129" s="14" t="e">
        <v>#VALUE!</v>
      </c>
      <c r="AO129" s="14">
        <v>0.18000000000000002</v>
      </c>
      <c r="AP129" s="14">
        <v>7.0305882352941175E-3</v>
      </c>
      <c r="AQ129" s="14">
        <v>1.1752941176470588E-2</v>
      </c>
      <c r="AR129" s="14" t="e">
        <v>#VALUE!</v>
      </c>
      <c r="AS129" s="14" t="e">
        <v>#VALUE!</v>
      </c>
      <c r="AT129" s="14" t="e">
        <v>#VALUE!</v>
      </c>
      <c r="AU129" s="14" t="e">
        <v>#VALUE!</v>
      </c>
      <c r="AV129" s="14" t="e">
        <v>#VALUE!</v>
      </c>
      <c r="AW129" s="14">
        <v>0.12282352941176471</v>
      </c>
      <c r="AX129" s="14" t="e">
        <v>#VALUE!</v>
      </c>
      <c r="AY129" s="14" t="e">
        <v>#VALUE!</v>
      </c>
      <c r="AZ129" s="14">
        <v>3.0811764705882354E-2</v>
      </c>
      <c r="BB129" s="11">
        <f t="shared" si="25"/>
        <v>6152.8235294117649</v>
      </c>
      <c r="BC129" s="11">
        <f t="shared" si="26"/>
        <v>1740.705882352941</v>
      </c>
      <c r="BD129" s="11">
        <f t="shared" si="27"/>
        <v>0.6152823529411765</v>
      </c>
      <c r="BE129" s="11">
        <f t="shared" si="28"/>
        <v>0.17407058823529412</v>
      </c>
      <c r="BF129" s="11">
        <f t="shared" si="29"/>
        <v>9.6626137370158641E-2</v>
      </c>
      <c r="DC129"/>
    </row>
    <row r="130" spans="1:112" s="11" customFormat="1">
      <c r="A130" s="11" t="s">
        <v>276</v>
      </c>
      <c r="C130" s="11" t="s">
        <v>277</v>
      </c>
      <c r="D130" s="12" t="s">
        <v>285</v>
      </c>
      <c r="E130" s="13" t="s">
        <v>285</v>
      </c>
      <c r="F130" s="14">
        <v>0.87882352941176467</v>
      </c>
      <c r="G130" s="14" t="e">
        <v>#VALUE!</v>
      </c>
      <c r="H130" s="14">
        <v>211.76470588235293</v>
      </c>
      <c r="I130" s="14">
        <v>1667.6470588235293</v>
      </c>
      <c r="J130" s="14">
        <v>545.2941176470589</v>
      </c>
      <c r="K130" s="14" t="e">
        <v>#VALUE!</v>
      </c>
      <c r="L130" s="14" t="e">
        <v>#VALUE!</v>
      </c>
      <c r="M130" s="14" t="e">
        <v>#VALUE!</v>
      </c>
      <c r="N130" s="14">
        <v>0.26894117647058824</v>
      </c>
      <c r="O130" s="14">
        <v>2203.4117647058824</v>
      </c>
      <c r="P130" s="14">
        <v>2214</v>
      </c>
      <c r="Q130" s="14">
        <v>6179.2941176470586</v>
      </c>
      <c r="R130" s="14">
        <v>200.11764705882351</v>
      </c>
      <c r="S130" s="14">
        <v>205.41176470588235</v>
      </c>
      <c r="T130" s="14">
        <v>327.17647058823525</v>
      </c>
      <c r="U130" s="14">
        <v>720000</v>
      </c>
      <c r="V130" s="14">
        <v>5.4952941176470596</v>
      </c>
      <c r="W130" s="14">
        <v>30.176470588235297</v>
      </c>
      <c r="X130" s="14">
        <v>0.35682352941176471</v>
      </c>
      <c r="Y130" s="14">
        <v>0.36952941176470583</v>
      </c>
      <c r="Z130" s="14">
        <v>91.058823529411754</v>
      </c>
      <c r="AA130" s="14">
        <v>28.270588235294117</v>
      </c>
      <c r="AB130" s="14">
        <v>29.435294117647061</v>
      </c>
      <c r="AC130" s="14">
        <v>0.88941176470588235</v>
      </c>
      <c r="AD130" s="14" t="e">
        <v>#VALUE!</v>
      </c>
      <c r="AE130" s="14">
        <v>0.15035294117647058</v>
      </c>
      <c r="AF130" s="14" t="e">
        <v>#VALUE!</v>
      </c>
      <c r="AG130" s="14">
        <v>0.1715294117647059</v>
      </c>
      <c r="AH130" s="14">
        <v>0.27847058823529414</v>
      </c>
      <c r="AI130" s="14">
        <v>4.6164705882352948E-3</v>
      </c>
      <c r="AJ130" s="14">
        <v>3.1976470588235294E-2</v>
      </c>
      <c r="AK130" s="14" t="e">
        <v>#VALUE!</v>
      </c>
      <c r="AL130" s="14" t="e">
        <v>#VALUE!</v>
      </c>
      <c r="AM130" s="14">
        <v>1.9800000000000002</v>
      </c>
      <c r="AN130" s="14" t="e">
        <v>#VALUE!</v>
      </c>
      <c r="AO130" s="14" t="e">
        <v>#VALUE!</v>
      </c>
      <c r="AP130" s="14" t="e">
        <v>#VALUE!</v>
      </c>
      <c r="AQ130" s="14">
        <v>4.6376470588235293E-3</v>
      </c>
      <c r="AR130" s="14" t="e">
        <v>#VALUE!</v>
      </c>
      <c r="AS130" s="14" t="e">
        <v>#VALUE!</v>
      </c>
      <c r="AT130" s="14" t="e">
        <v>#VALUE!</v>
      </c>
      <c r="AU130" s="14">
        <v>1.0101176470588235E-2</v>
      </c>
      <c r="AV130" s="14" t="e">
        <v>#VALUE!</v>
      </c>
      <c r="AW130" s="14">
        <v>0.32082352941176473</v>
      </c>
      <c r="AX130" s="14" t="e">
        <v>#VALUE!</v>
      </c>
      <c r="AY130" s="14" t="e">
        <v>#VALUE!</v>
      </c>
      <c r="AZ130" s="14">
        <v>2.0117647058823528E-2</v>
      </c>
      <c r="BB130" s="11">
        <f t="shared" si="25"/>
        <v>8382.7058823529405</v>
      </c>
      <c r="BC130" s="11">
        <f t="shared" si="26"/>
        <v>1994.8235294117644</v>
      </c>
      <c r="BD130" s="11">
        <f t="shared" si="27"/>
        <v>0.83827058823529399</v>
      </c>
      <c r="BE130" s="11">
        <f t="shared" si="28"/>
        <v>0.19948235294117647</v>
      </c>
      <c r="BF130" s="11">
        <f t="shared" si="29"/>
        <v>5.6660039761431427E-2</v>
      </c>
      <c r="DC130"/>
    </row>
    <row r="131" spans="1:112" s="11" customFormat="1">
      <c r="A131" s="11" t="s">
        <v>276</v>
      </c>
      <c r="C131" s="11" t="s">
        <v>277</v>
      </c>
      <c r="D131" s="12" t="s">
        <v>286</v>
      </c>
      <c r="E131" s="13" t="s">
        <v>286</v>
      </c>
      <c r="F131" s="14">
        <v>1.0905882352941176</v>
      </c>
      <c r="G131" s="14" t="e">
        <v>#VALUE!</v>
      </c>
      <c r="H131" s="14">
        <v>282.70588235294116</v>
      </c>
      <c r="I131" s="14">
        <v>1786.2352941176471</v>
      </c>
      <c r="J131" s="14">
        <v>553.76470588235293</v>
      </c>
      <c r="K131" s="14" t="e">
        <v>#VALUE!</v>
      </c>
      <c r="L131" s="14" t="e">
        <v>#VALUE!</v>
      </c>
      <c r="M131" s="14" t="e">
        <v>#VALUE!</v>
      </c>
      <c r="N131" s="14">
        <v>0.29223529411764709</v>
      </c>
      <c r="O131" s="14">
        <v>2477.6470588235293</v>
      </c>
      <c r="P131" s="14">
        <v>2471.294117647059</v>
      </c>
      <c r="Q131" s="14">
        <v>5864.8235294117649</v>
      </c>
      <c r="R131" s="14">
        <v>272.11764705882354</v>
      </c>
      <c r="S131" s="14">
        <v>281.64705882352939</v>
      </c>
      <c r="T131" s="14">
        <v>337.76470588235293</v>
      </c>
      <c r="U131" s="14">
        <v>720000</v>
      </c>
      <c r="V131" s="14">
        <v>7.1258823529411766</v>
      </c>
      <c r="W131" s="14">
        <v>29.329411764705881</v>
      </c>
      <c r="X131" s="14" t="e">
        <v>#VALUE!</v>
      </c>
      <c r="Y131" s="14">
        <v>0.13129411764705884</v>
      </c>
      <c r="Z131" s="14">
        <v>82.588235294117652</v>
      </c>
      <c r="AA131" s="14">
        <v>34.411764705882355</v>
      </c>
      <c r="AB131" s="14">
        <v>34.517647058823535</v>
      </c>
      <c r="AC131" s="14">
        <v>1.08</v>
      </c>
      <c r="AD131" s="14" t="e">
        <v>#VALUE!</v>
      </c>
      <c r="AE131" s="14">
        <v>3.6211764705882353E-2</v>
      </c>
      <c r="AF131" s="14" t="e">
        <v>#VALUE!</v>
      </c>
      <c r="AG131" s="14">
        <v>3.6741176470588235E-2</v>
      </c>
      <c r="AH131" s="14">
        <v>0.252</v>
      </c>
      <c r="AI131" s="14" t="e">
        <v>#VALUE!</v>
      </c>
      <c r="AJ131" s="14">
        <v>2.3188235294117648E-2</v>
      </c>
      <c r="AK131" s="14" t="e">
        <v>#VALUE!</v>
      </c>
      <c r="AL131" s="14" t="e">
        <v>#VALUE!</v>
      </c>
      <c r="AM131" s="14">
        <v>1.831764705882353</v>
      </c>
      <c r="AN131" s="14" t="e">
        <v>#VALUE!</v>
      </c>
      <c r="AO131" s="14" t="e">
        <v>#VALUE!</v>
      </c>
      <c r="AP131" s="14">
        <v>2.4776470588235297E-3</v>
      </c>
      <c r="AQ131" s="14" t="e">
        <v>#VALUE!</v>
      </c>
      <c r="AR131" s="14" t="e">
        <v>#VALUE!</v>
      </c>
      <c r="AS131" s="14" t="e">
        <v>#VALUE!</v>
      </c>
      <c r="AT131" s="14" t="e">
        <v>#VALUE!</v>
      </c>
      <c r="AU131" s="14" t="e">
        <v>#VALUE!</v>
      </c>
      <c r="AV131" s="14" t="e">
        <v>#VALUE!</v>
      </c>
      <c r="AW131" s="14">
        <v>0.10545882352941176</v>
      </c>
      <c r="AX131" s="14" t="e">
        <v>#VALUE!</v>
      </c>
      <c r="AY131" s="14" t="e">
        <v>#VALUE!</v>
      </c>
      <c r="AZ131" s="14" t="e">
        <v>#VALUE!</v>
      </c>
      <c r="BB131" s="11">
        <f t="shared" si="25"/>
        <v>8342.4705882352937</v>
      </c>
      <c r="BC131" s="11">
        <f t="shared" si="26"/>
        <v>2124</v>
      </c>
      <c r="BD131" s="11">
        <f t="shared" si="27"/>
        <v>0.83424705882352934</v>
      </c>
      <c r="BE131" s="11">
        <f t="shared" si="28"/>
        <v>0.21240000000000001</v>
      </c>
      <c r="BF131" s="11">
        <f t="shared" si="29"/>
        <v>4.7350427350427354E-2</v>
      </c>
      <c r="DC131"/>
    </row>
    <row r="132" spans="1:112" s="26" customFormat="1">
      <c r="A132" s="26" t="s">
        <v>276</v>
      </c>
      <c r="C132" s="26" t="s">
        <v>277</v>
      </c>
      <c r="D132" s="31" t="s">
        <v>287</v>
      </c>
      <c r="E132" s="32" t="s">
        <v>287</v>
      </c>
      <c r="F132" s="33">
        <v>0.74011764705882355</v>
      </c>
      <c r="G132" s="33" t="e">
        <v>#VALUE!</v>
      </c>
      <c r="H132" s="33">
        <v>264.70588235294116</v>
      </c>
      <c r="I132" s="33">
        <v>1640.1176470588234</v>
      </c>
      <c r="J132" s="33">
        <v>652.23529411764707</v>
      </c>
      <c r="K132" s="33" t="e">
        <v>#VALUE!</v>
      </c>
      <c r="L132" s="33" t="e">
        <v>#VALUE!</v>
      </c>
      <c r="M132" s="33" t="e">
        <v>#VALUE!</v>
      </c>
      <c r="N132" s="33">
        <v>0.18211764705882352</v>
      </c>
      <c r="O132" s="33">
        <v>2146.2352941176473</v>
      </c>
      <c r="P132" s="33">
        <v>2113.4117647058824</v>
      </c>
      <c r="Q132" s="33">
        <v>4855.7647058823522</v>
      </c>
      <c r="R132" s="33">
        <v>27.10588235294118</v>
      </c>
      <c r="S132" s="33">
        <v>28.058823529411768</v>
      </c>
      <c r="T132" s="33">
        <v>391.76470588235293</v>
      </c>
      <c r="U132" s="33">
        <v>720000</v>
      </c>
      <c r="V132" s="33">
        <v>6.3952941176470581</v>
      </c>
      <c r="W132" s="33">
        <v>29.117647058823533</v>
      </c>
      <c r="X132" s="33">
        <v>0.63952941176470579</v>
      </c>
      <c r="Y132" s="33">
        <v>0.83647058823529419</v>
      </c>
      <c r="Z132" s="33">
        <v>99.211764705882345</v>
      </c>
      <c r="AA132" s="33">
        <v>29.964705882352945</v>
      </c>
      <c r="AB132" s="33">
        <v>30.494117647058825</v>
      </c>
      <c r="AC132" s="33">
        <v>0.90847058823529403</v>
      </c>
      <c r="AD132" s="33" t="e">
        <v>#VALUE!</v>
      </c>
      <c r="AE132" s="33">
        <v>0.28694117647058826</v>
      </c>
      <c r="AF132" s="33" t="e">
        <v>#VALUE!</v>
      </c>
      <c r="AG132" s="33">
        <v>0.22870588235294115</v>
      </c>
      <c r="AH132" s="33">
        <v>0.36952941176470583</v>
      </c>
      <c r="AI132" s="33" t="e">
        <v>#VALUE!</v>
      </c>
      <c r="AJ132" s="33">
        <v>2.3611764705882353E-2</v>
      </c>
      <c r="AK132" s="33" t="e">
        <v>#VALUE!</v>
      </c>
      <c r="AL132" s="33" t="e">
        <v>#VALUE!</v>
      </c>
      <c r="AM132" s="33">
        <v>2.0223529411764707</v>
      </c>
      <c r="AN132" s="33" t="e">
        <v>#VALUE!</v>
      </c>
      <c r="AO132" s="33" t="e">
        <v>#VALUE!</v>
      </c>
      <c r="AP132" s="33" t="e">
        <v>#VALUE!</v>
      </c>
      <c r="AQ132" s="33" t="e">
        <v>#VALUE!</v>
      </c>
      <c r="AR132" s="33" t="e">
        <v>#VALUE!</v>
      </c>
      <c r="AS132" s="33" t="e">
        <v>#VALUE!</v>
      </c>
      <c r="AT132" s="33" t="e">
        <v>#VALUE!</v>
      </c>
      <c r="AU132" s="33" t="e">
        <v>#VALUE!</v>
      </c>
      <c r="AV132" s="33" t="e">
        <v>#VALUE!</v>
      </c>
      <c r="AW132" s="33">
        <v>0.74011764705882355</v>
      </c>
      <c r="AX132" s="33" t="e">
        <v>#VALUE!</v>
      </c>
      <c r="AY132" s="33" t="e">
        <v>#VALUE!</v>
      </c>
      <c r="AZ132" s="33">
        <v>3.8858823529411765E-2</v>
      </c>
      <c r="BB132" s="26">
        <f t="shared" si="25"/>
        <v>7002</v>
      </c>
      <c r="BC132" s="26">
        <f t="shared" si="26"/>
        <v>2031.8823529411764</v>
      </c>
      <c r="BD132" s="26">
        <f t="shared" si="27"/>
        <v>0.70020000000000004</v>
      </c>
      <c r="BE132" s="26">
        <f t="shared" si="28"/>
        <v>0.20318823529411764</v>
      </c>
      <c r="BF132" s="11">
        <f t="shared" si="29"/>
        <v>6.9356872635561173E-2</v>
      </c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/>
      <c r="DD132" s="11"/>
      <c r="DE132" s="11"/>
      <c r="DF132" s="11"/>
      <c r="DG132" s="11"/>
      <c r="DH132" s="11"/>
    </row>
    <row r="133" spans="1:112">
      <c r="D133" s="30"/>
      <c r="E133" s="30"/>
      <c r="F133" s="17"/>
      <c r="G133" s="17"/>
      <c r="H133" s="18"/>
      <c r="I133" s="18"/>
      <c r="J133" s="18"/>
      <c r="K133" s="17"/>
      <c r="L133" s="17"/>
      <c r="M133" s="17"/>
      <c r="N133" s="18"/>
      <c r="O133" s="18"/>
      <c r="P133" s="17"/>
      <c r="Q133" s="18"/>
      <c r="R133" s="18"/>
      <c r="S133" s="17"/>
      <c r="T133" s="18"/>
      <c r="U133" s="17"/>
      <c r="V133" s="18"/>
      <c r="W133" s="18"/>
      <c r="X133" s="17"/>
      <c r="Y133" s="17"/>
      <c r="Z133" s="18"/>
      <c r="AA133" s="18"/>
      <c r="AB133" s="17"/>
      <c r="AC133" s="18"/>
      <c r="AD133" s="17"/>
      <c r="AE133" s="17"/>
      <c r="AF133" s="17"/>
      <c r="AG133" s="17"/>
      <c r="AH133" s="17"/>
      <c r="AI133" s="17"/>
      <c r="AJ133" s="18"/>
      <c r="AK133" s="17"/>
      <c r="AL133" s="17"/>
      <c r="AM133" s="18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D133" s="11"/>
      <c r="DE133" s="11"/>
      <c r="DF133" s="11"/>
      <c r="DG133" s="11"/>
      <c r="DH133" s="11"/>
    </row>
    <row r="134" spans="1:112">
      <c r="D134" s="30"/>
      <c r="E134" s="30"/>
      <c r="F134" s="17"/>
      <c r="G134" s="17"/>
      <c r="H134" s="18"/>
      <c r="I134" s="18"/>
      <c r="J134" s="18"/>
      <c r="K134" s="17"/>
      <c r="L134" s="17"/>
      <c r="M134" s="17"/>
      <c r="N134" s="18"/>
      <c r="O134" s="18"/>
      <c r="P134" s="17"/>
      <c r="Q134" s="18"/>
      <c r="R134" s="18"/>
      <c r="S134" s="17"/>
      <c r="T134" s="18"/>
      <c r="U134" s="17"/>
      <c r="V134" s="18"/>
      <c r="W134" s="18"/>
      <c r="X134" s="17"/>
      <c r="Y134" s="17"/>
      <c r="Z134" s="18"/>
      <c r="AA134" s="18"/>
      <c r="AB134" s="17"/>
      <c r="AC134" s="18"/>
      <c r="AD134" s="17"/>
      <c r="AE134" s="17"/>
      <c r="AF134" s="17"/>
      <c r="AG134" s="17"/>
      <c r="AH134" s="17"/>
      <c r="AI134" s="17"/>
      <c r="AJ134" s="18"/>
      <c r="AK134" s="17"/>
      <c r="AL134" s="17"/>
      <c r="AM134" s="18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D134" s="11"/>
      <c r="DE134" s="11"/>
      <c r="DF134" s="11"/>
      <c r="DG134" s="11"/>
      <c r="DH134" s="11"/>
    </row>
    <row r="135" spans="1:112">
      <c r="D135" s="30"/>
      <c r="E135" s="30"/>
      <c r="F135" s="17"/>
      <c r="G135" s="17"/>
      <c r="H135" s="18"/>
      <c r="I135" s="18"/>
      <c r="J135" s="18"/>
      <c r="K135" s="17"/>
      <c r="L135" s="17"/>
      <c r="M135" s="17"/>
      <c r="N135" s="18"/>
      <c r="O135" s="18"/>
      <c r="P135" s="17"/>
      <c r="Q135" s="18"/>
      <c r="R135" s="18"/>
      <c r="S135" s="17"/>
      <c r="T135" s="18"/>
      <c r="U135" s="17"/>
      <c r="V135" s="18"/>
      <c r="W135" s="18"/>
      <c r="X135" s="17"/>
      <c r="Y135" s="17"/>
      <c r="Z135" s="18"/>
      <c r="AA135" s="18"/>
      <c r="AB135" s="17"/>
      <c r="AC135" s="18"/>
      <c r="AD135" s="17"/>
      <c r="AE135" s="17"/>
      <c r="AF135" s="17"/>
      <c r="AG135" s="17"/>
      <c r="AH135" s="17"/>
      <c r="AI135" s="17"/>
      <c r="AJ135" s="18"/>
      <c r="AK135" s="17"/>
      <c r="AL135" s="17"/>
      <c r="AM135" s="18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D135" s="11"/>
      <c r="DE135" s="11"/>
      <c r="DF135" s="11"/>
      <c r="DG135" s="11"/>
      <c r="DH135" s="11"/>
    </row>
    <row r="136" spans="1:112">
      <c r="D136" s="30"/>
      <c r="E136" s="30"/>
      <c r="F136" s="17"/>
      <c r="G136" s="17"/>
      <c r="H136" s="18"/>
      <c r="I136" s="18"/>
      <c r="J136" s="18"/>
      <c r="K136" s="17"/>
      <c r="L136" s="17"/>
      <c r="M136" s="17"/>
      <c r="N136" s="18"/>
      <c r="O136" s="18"/>
      <c r="P136" s="17"/>
      <c r="Q136" s="18"/>
      <c r="R136" s="18"/>
      <c r="S136" s="17"/>
      <c r="T136" s="18"/>
      <c r="U136" s="17"/>
      <c r="V136" s="18"/>
      <c r="W136" s="18"/>
      <c r="X136" s="17"/>
      <c r="Y136" s="17"/>
      <c r="Z136" s="18"/>
      <c r="AA136" s="18"/>
      <c r="AB136" s="17"/>
      <c r="AC136" s="18"/>
      <c r="AD136" s="17"/>
      <c r="AE136" s="17"/>
      <c r="AF136" s="17"/>
      <c r="AG136" s="17"/>
      <c r="AH136" s="17"/>
      <c r="AI136" s="17"/>
      <c r="AJ136" s="18"/>
      <c r="AK136" s="17"/>
      <c r="AL136" s="17"/>
      <c r="AM136" s="18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D136" s="11"/>
      <c r="DE136" s="11"/>
      <c r="DF136" s="11"/>
      <c r="DG136" s="11"/>
      <c r="DH136" s="11"/>
    </row>
    <row r="137" spans="1:112">
      <c r="D137" s="30"/>
      <c r="E137" s="30"/>
      <c r="F137" s="17"/>
      <c r="G137" s="17"/>
      <c r="H137" s="18"/>
      <c r="I137" s="18"/>
      <c r="J137" s="18"/>
      <c r="K137" s="17"/>
      <c r="L137" s="17"/>
      <c r="M137" s="17"/>
      <c r="N137" s="18"/>
      <c r="O137" s="18"/>
      <c r="P137" s="17"/>
      <c r="Q137" s="18"/>
      <c r="R137" s="18"/>
      <c r="S137" s="17"/>
      <c r="T137" s="18"/>
      <c r="U137" s="17"/>
      <c r="V137" s="18"/>
      <c r="W137" s="18"/>
      <c r="X137" s="17"/>
      <c r="Y137" s="17"/>
      <c r="Z137" s="18"/>
      <c r="AA137" s="18"/>
      <c r="AB137" s="17"/>
      <c r="AC137" s="18"/>
      <c r="AD137" s="17"/>
      <c r="AE137" s="17"/>
      <c r="AF137" s="17"/>
      <c r="AG137" s="17"/>
      <c r="AH137" s="17"/>
      <c r="AI137" s="17"/>
      <c r="AJ137" s="18"/>
      <c r="AK137" s="17"/>
      <c r="AL137" s="17"/>
      <c r="AM137" s="18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D137" s="11"/>
      <c r="DE137" s="11"/>
      <c r="DF137" s="11"/>
      <c r="DG137" s="11"/>
      <c r="DH137" s="11"/>
    </row>
    <row r="138" spans="1:112">
      <c r="D138" s="30"/>
      <c r="E138" s="30"/>
      <c r="F138" s="17"/>
      <c r="G138" s="17"/>
      <c r="H138" s="18"/>
      <c r="I138" s="18"/>
      <c r="J138" s="18"/>
      <c r="K138" s="17"/>
      <c r="L138" s="17"/>
      <c r="M138" s="17"/>
      <c r="N138" s="18"/>
      <c r="O138" s="18"/>
      <c r="P138" s="17"/>
      <c r="Q138" s="18"/>
      <c r="R138" s="18"/>
      <c r="S138" s="17"/>
      <c r="T138" s="18"/>
      <c r="U138" s="17"/>
      <c r="V138" s="18"/>
      <c r="W138" s="18"/>
      <c r="X138" s="17"/>
      <c r="Y138" s="17"/>
      <c r="Z138" s="18"/>
      <c r="AA138" s="18"/>
      <c r="AB138" s="17"/>
      <c r="AC138" s="18"/>
      <c r="AD138" s="17"/>
      <c r="AE138" s="17"/>
      <c r="AF138" s="17"/>
      <c r="AG138" s="17"/>
      <c r="AH138" s="17"/>
      <c r="AI138" s="17"/>
      <c r="AJ138" s="18"/>
      <c r="AK138" s="17"/>
      <c r="AL138" s="17"/>
      <c r="AM138" s="18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D138" s="11"/>
      <c r="DE138" s="11"/>
      <c r="DF138" s="11"/>
      <c r="DG138" s="11"/>
      <c r="DH138" s="11"/>
    </row>
    <row r="139" spans="1:112">
      <c r="D139" s="30"/>
      <c r="E139" s="30"/>
      <c r="F139" s="17"/>
      <c r="G139" s="17"/>
      <c r="H139" s="18"/>
      <c r="I139" s="18"/>
      <c r="J139" s="18"/>
      <c r="K139" s="17"/>
      <c r="L139" s="17"/>
      <c r="M139" s="17"/>
      <c r="N139" s="18"/>
      <c r="O139" s="18"/>
      <c r="P139" s="17"/>
      <c r="Q139" s="18"/>
      <c r="R139" s="18"/>
      <c r="S139" s="17"/>
      <c r="T139" s="18"/>
      <c r="U139" s="17"/>
      <c r="V139" s="18"/>
      <c r="W139" s="18"/>
      <c r="X139" s="17"/>
      <c r="Y139" s="17"/>
      <c r="Z139" s="18"/>
      <c r="AA139" s="18"/>
      <c r="AB139" s="17"/>
      <c r="AC139" s="18"/>
      <c r="AD139" s="17"/>
      <c r="AE139" s="17"/>
      <c r="AF139" s="17"/>
      <c r="AG139" s="17"/>
      <c r="AH139" s="17"/>
      <c r="AI139" s="17"/>
      <c r="AJ139" s="18"/>
      <c r="AK139" s="17"/>
      <c r="AL139" s="17"/>
      <c r="AM139" s="18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D139" s="11"/>
      <c r="DE139" s="11"/>
      <c r="DF139" s="11"/>
      <c r="DG139" s="11"/>
      <c r="DH139" s="11"/>
    </row>
    <row r="140" spans="1:112">
      <c r="D140" s="30"/>
      <c r="E140" s="30"/>
      <c r="F140" s="17"/>
      <c r="G140" s="17"/>
      <c r="H140" s="18"/>
      <c r="I140" s="18"/>
      <c r="J140" s="18"/>
      <c r="K140" s="17"/>
      <c r="L140" s="17"/>
      <c r="M140" s="17"/>
      <c r="N140" s="18"/>
      <c r="O140" s="18"/>
      <c r="P140" s="17"/>
      <c r="Q140" s="18"/>
      <c r="R140" s="18"/>
      <c r="S140" s="17"/>
      <c r="T140" s="18"/>
      <c r="U140" s="17"/>
      <c r="V140" s="18"/>
      <c r="W140" s="18"/>
      <c r="X140" s="17"/>
      <c r="Y140" s="17"/>
      <c r="Z140" s="18"/>
      <c r="AA140" s="18"/>
      <c r="AB140" s="17"/>
      <c r="AC140" s="18"/>
      <c r="AD140" s="17"/>
      <c r="AE140" s="17"/>
      <c r="AF140" s="17"/>
      <c r="AG140" s="17"/>
      <c r="AH140" s="17"/>
      <c r="AI140" s="17"/>
      <c r="AJ140" s="18"/>
      <c r="AK140" s="17"/>
      <c r="AL140" s="17"/>
      <c r="AM140" s="18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D140" s="11"/>
      <c r="DE140" s="11"/>
      <c r="DF140" s="11"/>
      <c r="DG140" s="11"/>
      <c r="DH140" s="11"/>
    </row>
    <row r="141" spans="1:112">
      <c r="D141" s="30"/>
      <c r="E141" s="30"/>
      <c r="F141" s="17"/>
      <c r="G141" s="17"/>
      <c r="H141" s="18"/>
      <c r="I141" s="18"/>
      <c r="J141" s="18"/>
      <c r="K141" s="17"/>
      <c r="L141" s="17"/>
      <c r="M141" s="17"/>
      <c r="N141" s="18"/>
      <c r="O141" s="18"/>
      <c r="P141" s="17"/>
      <c r="Q141" s="18"/>
      <c r="R141" s="18"/>
      <c r="S141" s="17"/>
      <c r="T141" s="18"/>
      <c r="U141" s="17"/>
      <c r="V141" s="18"/>
      <c r="W141" s="18"/>
      <c r="X141" s="17"/>
      <c r="Y141" s="17"/>
      <c r="Z141" s="18"/>
      <c r="AA141" s="18"/>
      <c r="AB141" s="17"/>
      <c r="AC141" s="18"/>
      <c r="AD141" s="17"/>
      <c r="AE141" s="17"/>
      <c r="AF141" s="17"/>
      <c r="AG141" s="17"/>
      <c r="AH141" s="17"/>
      <c r="AI141" s="17"/>
      <c r="AJ141" s="18"/>
      <c r="AK141" s="17"/>
      <c r="AL141" s="17"/>
      <c r="AM141" s="18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D141" s="11"/>
      <c r="DE141" s="11"/>
      <c r="DF141" s="11"/>
      <c r="DG141" s="11"/>
      <c r="DH141" s="11"/>
    </row>
    <row r="142" spans="1:112">
      <c r="D142" s="30"/>
      <c r="E142" s="30"/>
      <c r="F142" s="17"/>
      <c r="G142" s="17"/>
      <c r="H142" s="18"/>
      <c r="I142" s="18"/>
      <c r="J142" s="18"/>
      <c r="K142" s="17"/>
      <c r="L142" s="17"/>
      <c r="M142" s="17"/>
      <c r="N142" s="18"/>
      <c r="O142" s="18"/>
      <c r="P142" s="17"/>
      <c r="Q142" s="18"/>
      <c r="R142" s="18"/>
      <c r="S142" s="17"/>
      <c r="T142" s="18"/>
      <c r="U142" s="17"/>
      <c r="V142" s="18"/>
      <c r="W142" s="18"/>
      <c r="X142" s="17"/>
      <c r="Y142" s="17"/>
      <c r="Z142" s="18"/>
      <c r="AA142" s="18"/>
      <c r="AB142" s="17"/>
      <c r="AC142" s="18"/>
      <c r="AD142" s="17"/>
      <c r="AE142" s="17"/>
      <c r="AF142" s="17"/>
      <c r="AG142" s="17"/>
      <c r="AH142" s="17"/>
      <c r="AI142" s="17"/>
      <c r="AJ142" s="18"/>
      <c r="AK142" s="17"/>
      <c r="AL142" s="17"/>
      <c r="AM142" s="18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D142" s="11"/>
      <c r="DE142" s="11"/>
      <c r="DF142" s="11"/>
      <c r="DG142" s="11"/>
      <c r="DH142" s="11"/>
    </row>
    <row r="143" spans="1:112">
      <c r="D143" s="30"/>
      <c r="E143" s="30"/>
      <c r="F143" s="17"/>
      <c r="G143" s="17"/>
      <c r="H143" s="18"/>
      <c r="I143" s="18"/>
      <c r="J143" s="18"/>
      <c r="K143" s="17"/>
      <c r="L143" s="17"/>
      <c r="M143" s="17"/>
      <c r="N143" s="18"/>
      <c r="O143" s="18"/>
      <c r="P143" s="17"/>
      <c r="Q143" s="18"/>
      <c r="R143" s="18"/>
      <c r="S143" s="17"/>
      <c r="T143" s="18"/>
      <c r="U143" s="17"/>
      <c r="V143" s="18"/>
      <c r="W143" s="18"/>
      <c r="X143" s="17"/>
      <c r="Y143" s="17"/>
      <c r="Z143" s="18"/>
      <c r="AA143" s="18"/>
      <c r="AB143" s="17"/>
      <c r="AC143" s="18"/>
      <c r="AD143" s="17"/>
      <c r="AE143" s="17"/>
      <c r="AF143" s="17"/>
      <c r="AG143" s="17"/>
      <c r="AH143" s="17"/>
      <c r="AI143" s="17"/>
      <c r="AJ143" s="18"/>
      <c r="AK143" s="17"/>
      <c r="AL143" s="17"/>
      <c r="AM143" s="18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D143" s="11"/>
      <c r="DE143" s="11"/>
      <c r="DF143" s="11"/>
      <c r="DG143" s="11"/>
      <c r="DH143" s="11"/>
    </row>
    <row r="144" spans="1:112">
      <c r="D144" s="30"/>
      <c r="E144" s="30"/>
      <c r="F144" s="17"/>
      <c r="G144" s="17"/>
      <c r="H144" s="18"/>
      <c r="I144" s="18"/>
      <c r="J144" s="18"/>
      <c r="K144" s="17"/>
      <c r="L144" s="17"/>
      <c r="M144" s="17"/>
      <c r="N144" s="18"/>
      <c r="O144" s="18"/>
      <c r="P144" s="17"/>
      <c r="Q144" s="18"/>
      <c r="R144" s="18"/>
      <c r="S144" s="17"/>
      <c r="T144" s="18"/>
      <c r="U144" s="17"/>
      <c r="V144" s="18"/>
      <c r="W144" s="18"/>
      <c r="X144" s="17"/>
      <c r="Y144" s="17"/>
      <c r="Z144" s="18"/>
      <c r="AA144" s="18"/>
      <c r="AB144" s="17"/>
      <c r="AC144" s="18"/>
      <c r="AD144" s="17"/>
      <c r="AE144" s="17"/>
      <c r="AF144" s="17"/>
      <c r="AG144" s="17"/>
      <c r="AH144" s="17"/>
      <c r="AI144" s="17"/>
      <c r="AJ144" s="18"/>
      <c r="AK144" s="17"/>
      <c r="AL144" s="17"/>
      <c r="AM144" s="18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D144" s="11"/>
      <c r="DE144" s="11"/>
      <c r="DF144" s="11"/>
      <c r="DG144" s="11"/>
      <c r="DH144" s="11"/>
    </row>
    <row r="145" spans="4:112">
      <c r="D145" s="30"/>
      <c r="E145" s="30"/>
      <c r="F145" s="17"/>
      <c r="G145" s="17"/>
      <c r="H145" s="18"/>
      <c r="I145" s="18"/>
      <c r="J145" s="18"/>
      <c r="K145" s="17"/>
      <c r="L145" s="17"/>
      <c r="M145" s="17"/>
      <c r="N145" s="18"/>
      <c r="O145" s="18"/>
      <c r="P145" s="17"/>
      <c r="Q145" s="18"/>
      <c r="R145" s="18"/>
      <c r="S145" s="17"/>
      <c r="T145" s="18"/>
      <c r="U145" s="17"/>
      <c r="V145" s="18"/>
      <c r="W145" s="18"/>
      <c r="X145" s="17"/>
      <c r="Y145" s="17"/>
      <c r="Z145" s="18"/>
      <c r="AA145" s="18"/>
      <c r="AB145" s="17"/>
      <c r="AC145" s="18"/>
      <c r="AD145" s="17"/>
      <c r="AE145" s="17"/>
      <c r="AF145" s="17"/>
      <c r="AG145" s="17"/>
      <c r="AH145" s="17"/>
      <c r="AI145" s="17"/>
      <c r="AJ145" s="18"/>
      <c r="AK145" s="17"/>
      <c r="AL145" s="17"/>
      <c r="AM145" s="18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D145" s="11"/>
      <c r="DE145" s="11"/>
      <c r="DF145" s="11"/>
      <c r="DG145" s="11"/>
      <c r="DH145" s="11"/>
    </row>
    <row r="146" spans="4:112">
      <c r="D146" s="30"/>
      <c r="E146" s="30"/>
      <c r="F146" s="17"/>
      <c r="G146" s="17"/>
      <c r="H146" s="18"/>
      <c r="I146" s="18"/>
      <c r="J146" s="18"/>
      <c r="K146" s="17"/>
      <c r="L146" s="17"/>
      <c r="M146" s="17"/>
      <c r="N146" s="18"/>
      <c r="O146" s="18"/>
      <c r="P146" s="17"/>
      <c r="Q146" s="18"/>
      <c r="R146" s="18"/>
      <c r="S146" s="17"/>
      <c r="T146" s="18"/>
      <c r="U146" s="17"/>
      <c r="V146" s="18"/>
      <c r="W146" s="18"/>
      <c r="X146" s="17"/>
      <c r="Y146" s="17"/>
      <c r="Z146" s="18"/>
      <c r="AA146" s="18"/>
      <c r="AB146" s="17"/>
      <c r="AC146" s="18"/>
      <c r="AD146" s="17"/>
      <c r="AE146" s="17"/>
      <c r="AF146" s="17"/>
      <c r="AG146" s="17"/>
      <c r="AH146" s="17"/>
      <c r="AI146" s="17"/>
      <c r="AJ146" s="18"/>
      <c r="AK146" s="17"/>
      <c r="AL146" s="17"/>
      <c r="AM146" s="18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D146" s="11"/>
      <c r="DE146" s="11"/>
      <c r="DF146" s="11"/>
      <c r="DG146" s="11"/>
      <c r="DH146" s="11"/>
    </row>
    <row r="147" spans="4:112">
      <c r="D147" s="30"/>
      <c r="E147" s="30"/>
      <c r="F147" s="17"/>
      <c r="G147" s="17"/>
      <c r="H147" s="18"/>
      <c r="I147" s="18"/>
      <c r="J147" s="18"/>
      <c r="K147" s="17"/>
      <c r="L147" s="17"/>
      <c r="M147" s="17"/>
      <c r="N147" s="18"/>
      <c r="O147" s="18"/>
      <c r="P147" s="17"/>
      <c r="Q147" s="18"/>
      <c r="R147" s="18"/>
      <c r="S147" s="17"/>
      <c r="T147" s="18"/>
      <c r="U147" s="17"/>
      <c r="V147" s="18"/>
      <c r="W147" s="18"/>
      <c r="X147" s="17"/>
      <c r="Y147" s="17"/>
      <c r="Z147" s="18"/>
      <c r="AA147" s="18"/>
      <c r="AB147" s="17"/>
      <c r="AC147" s="18"/>
      <c r="AD147" s="17"/>
      <c r="AE147" s="17"/>
      <c r="AF147" s="17"/>
      <c r="AG147" s="17"/>
      <c r="AH147" s="17"/>
      <c r="AI147" s="17"/>
      <c r="AJ147" s="18"/>
      <c r="AK147" s="17"/>
      <c r="AL147" s="17"/>
      <c r="AM147" s="18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D147" s="11"/>
      <c r="DE147" s="11"/>
      <c r="DF147" s="11"/>
      <c r="DG147" s="11"/>
      <c r="DH147" s="11"/>
    </row>
    <row r="148" spans="4:112">
      <c r="D148" s="30"/>
      <c r="E148" s="30"/>
      <c r="F148" s="17"/>
      <c r="G148" s="17"/>
      <c r="H148" s="18"/>
      <c r="I148" s="18"/>
      <c r="J148" s="18"/>
      <c r="K148" s="17"/>
      <c r="L148" s="17"/>
      <c r="M148" s="17"/>
      <c r="N148" s="18"/>
      <c r="O148" s="18"/>
      <c r="P148" s="17"/>
      <c r="Q148" s="18"/>
      <c r="R148" s="18"/>
      <c r="S148" s="17"/>
      <c r="T148" s="18"/>
      <c r="U148" s="17"/>
      <c r="V148" s="18"/>
      <c r="W148" s="18"/>
      <c r="X148" s="17"/>
      <c r="Y148" s="17"/>
      <c r="Z148" s="18"/>
      <c r="AA148" s="18"/>
      <c r="AB148" s="17"/>
      <c r="AC148" s="18"/>
      <c r="AD148" s="17"/>
      <c r="AE148" s="17"/>
      <c r="AF148" s="17"/>
      <c r="AG148" s="17"/>
      <c r="AH148" s="17"/>
      <c r="AI148" s="17"/>
      <c r="AJ148" s="18"/>
      <c r="AK148" s="17"/>
      <c r="AL148" s="17"/>
      <c r="AM148" s="18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</row>
    <row r="149" spans="4:112">
      <c r="D149" s="30"/>
      <c r="E149" s="30"/>
      <c r="F149" s="17"/>
      <c r="G149" s="17"/>
      <c r="H149" s="18"/>
      <c r="I149" s="18"/>
      <c r="J149" s="18"/>
      <c r="K149" s="17"/>
      <c r="L149" s="17"/>
      <c r="M149" s="17"/>
      <c r="N149" s="18"/>
      <c r="O149" s="18"/>
      <c r="P149" s="17"/>
      <c r="Q149" s="18"/>
      <c r="R149" s="18"/>
      <c r="S149" s="17"/>
      <c r="T149" s="18"/>
      <c r="U149" s="17"/>
      <c r="V149" s="18"/>
      <c r="W149" s="18"/>
      <c r="X149" s="17"/>
      <c r="Y149" s="17"/>
      <c r="Z149" s="18"/>
      <c r="AA149" s="18"/>
      <c r="AB149" s="17"/>
      <c r="AC149" s="18"/>
      <c r="AD149" s="17"/>
      <c r="AE149" s="17"/>
      <c r="AF149" s="17"/>
      <c r="AG149" s="17"/>
      <c r="AH149" s="17"/>
      <c r="AI149" s="17"/>
      <c r="AJ149" s="18"/>
      <c r="AK149" s="17"/>
      <c r="AL149" s="17"/>
      <c r="AM149" s="18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</row>
    <row r="150" spans="4:112">
      <c r="D150" s="30"/>
      <c r="E150" s="30"/>
      <c r="F150" s="17"/>
      <c r="G150" s="17"/>
      <c r="H150" s="18"/>
      <c r="I150" s="18"/>
      <c r="J150" s="18"/>
      <c r="K150" s="17"/>
      <c r="L150" s="17"/>
      <c r="M150" s="17"/>
      <c r="N150" s="18"/>
      <c r="O150" s="18"/>
      <c r="P150" s="17"/>
      <c r="Q150" s="18"/>
      <c r="R150" s="18"/>
      <c r="S150" s="17"/>
      <c r="T150" s="18"/>
      <c r="U150" s="17"/>
      <c r="V150" s="18"/>
      <c r="W150" s="18"/>
      <c r="X150" s="17"/>
      <c r="Y150" s="17"/>
      <c r="Z150" s="18"/>
      <c r="AA150" s="18"/>
      <c r="AB150" s="17"/>
      <c r="AC150" s="18"/>
      <c r="AD150" s="17"/>
      <c r="AE150" s="17"/>
      <c r="AF150" s="17"/>
      <c r="AG150" s="17"/>
      <c r="AH150" s="17"/>
      <c r="AI150" s="17"/>
      <c r="AJ150" s="18"/>
      <c r="AK150" s="17"/>
      <c r="AL150" s="17"/>
      <c r="AM150" s="18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</row>
    <row r="151" spans="4:112">
      <c r="D151" s="30"/>
      <c r="E151" s="30"/>
      <c r="F151" s="17"/>
      <c r="G151" s="17"/>
      <c r="H151" s="18"/>
      <c r="I151" s="18"/>
      <c r="J151" s="18"/>
      <c r="K151" s="17"/>
      <c r="L151" s="17"/>
      <c r="M151" s="17"/>
      <c r="N151" s="18"/>
      <c r="O151" s="18"/>
      <c r="P151" s="17"/>
      <c r="Q151" s="18"/>
      <c r="R151" s="18"/>
      <c r="S151" s="17"/>
      <c r="T151" s="18"/>
      <c r="U151" s="17"/>
      <c r="V151" s="18"/>
      <c r="W151" s="18"/>
      <c r="X151" s="17"/>
      <c r="Y151" s="17"/>
      <c r="Z151" s="18"/>
      <c r="AA151" s="18"/>
      <c r="AB151" s="17"/>
      <c r="AC151" s="18"/>
      <c r="AD151" s="17"/>
      <c r="AE151" s="17"/>
      <c r="AF151" s="17"/>
      <c r="AG151" s="17"/>
      <c r="AH151" s="17"/>
      <c r="AI151" s="17"/>
      <c r="AJ151" s="18"/>
      <c r="AK151" s="17"/>
      <c r="AL151" s="17"/>
      <c r="AM151" s="18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</row>
    <row r="152" spans="4:112">
      <c r="D152" s="30"/>
      <c r="E152" s="30"/>
      <c r="F152" s="17"/>
      <c r="G152" s="17"/>
      <c r="H152" s="18"/>
      <c r="I152" s="18"/>
      <c r="J152" s="18"/>
      <c r="K152" s="17"/>
      <c r="L152" s="17"/>
      <c r="M152" s="17"/>
      <c r="N152" s="18"/>
      <c r="O152" s="18"/>
      <c r="P152" s="17"/>
      <c r="Q152" s="18"/>
      <c r="R152" s="18"/>
      <c r="S152" s="17"/>
      <c r="T152" s="18"/>
      <c r="U152" s="17"/>
      <c r="V152" s="18"/>
      <c r="W152" s="18"/>
      <c r="X152" s="17"/>
      <c r="Y152" s="17"/>
      <c r="Z152" s="18"/>
      <c r="AA152" s="18"/>
      <c r="AB152" s="17"/>
      <c r="AC152" s="18"/>
      <c r="AD152" s="17"/>
      <c r="AE152" s="17"/>
      <c r="AF152" s="17"/>
      <c r="AG152" s="17"/>
      <c r="AH152" s="17"/>
      <c r="AI152" s="17"/>
      <c r="AJ152" s="18"/>
      <c r="AK152" s="17"/>
      <c r="AL152" s="17"/>
      <c r="AM152" s="18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</row>
    <row r="153" spans="4:112">
      <c r="D153" s="30"/>
      <c r="E153" s="30"/>
      <c r="F153" s="17"/>
      <c r="G153" s="17"/>
      <c r="H153" s="18"/>
      <c r="I153" s="18"/>
      <c r="J153" s="18"/>
      <c r="K153" s="17"/>
      <c r="L153" s="17"/>
      <c r="M153" s="17"/>
      <c r="N153" s="18"/>
      <c r="O153" s="18"/>
      <c r="P153" s="17"/>
      <c r="Q153" s="18"/>
      <c r="R153" s="18"/>
      <c r="S153" s="17"/>
      <c r="T153" s="18"/>
      <c r="U153" s="17"/>
      <c r="V153" s="18"/>
      <c r="W153" s="18"/>
      <c r="X153" s="17"/>
      <c r="Y153" s="17"/>
      <c r="Z153" s="18"/>
      <c r="AA153" s="18"/>
      <c r="AB153" s="17"/>
      <c r="AC153" s="18"/>
      <c r="AD153" s="17"/>
      <c r="AE153" s="17"/>
      <c r="AF153" s="17"/>
      <c r="AG153" s="17"/>
      <c r="AH153" s="17"/>
      <c r="AI153" s="17"/>
      <c r="AJ153" s="18"/>
      <c r="AK153" s="17"/>
      <c r="AL153" s="17"/>
      <c r="AM153" s="18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</row>
    <row r="154" spans="4:112">
      <c r="D154" s="30"/>
      <c r="E154" s="30"/>
      <c r="F154" s="17"/>
      <c r="G154" s="17"/>
      <c r="H154" s="18"/>
      <c r="I154" s="18"/>
      <c r="J154" s="18"/>
      <c r="K154" s="17"/>
      <c r="L154" s="17"/>
      <c r="M154" s="17"/>
      <c r="N154" s="18"/>
      <c r="O154" s="18"/>
      <c r="P154" s="17"/>
      <c r="Q154" s="18"/>
      <c r="R154" s="18"/>
      <c r="S154" s="17"/>
      <c r="T154" s="18"/>
      <c r="U154" s="17"/>
      <c r="V154" s="18"/>
      <c r="W154" s="18"/>
      <c r="X154" s="17"/>
      <c r="Y154" s="17"/>
      <c r="Z154" s="18"/>
      <c r="AA154" s="18"/>
      <c r="AB154" s="17"/>
      <c r="AC154" s="18"/>
      <c r="AD154" s="17"/>
      <c r="AE154" s="17"/>
      <c r="AF154" s="17"/>
      <c r="AG154" s="17"/>
      <c r="AH154" s="17"/>
      <c r="AI154" s="17"/>
      <c r="AJ154" s="18"/>
      <c r="AK154" s="17"/>
      <c r="AL154" s="17"/>
      <c r="AM154" s="18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</row>
    <row r="155" spans="4:112">
      <c r="D155" s="30"/>
      <c r="E155" s="30"/>
      <c r="F155" s="17"/>
      <c r="G155" s="17"/>
      <c r="H155" s="18"/>
      <c r="I155" s="18"/>
      <c r="J155" s="18"/>
      <c r="K155" s="17"/>
      <c r="L155" s="17"/>
      <c r="M155" s="17"/>
      <c r="N155" s="18"/>
      <c r="O155" s="18"/>
      <c r="P155" s="17"/>
      <c r="Q155" s="18"/>
      <c r="R155" s="18"/>
      <c r="S155" s="17"/>
      <c r="T155" s="18"/>
      <c r="U155" s="17"/>
      <c r="V155" s="18"/>
      <c r="W155" s="18"/>
      <c r="X155" s="17"/>
      <c r="Y155" s="17"/>
      <c r="Z155" s="18"/>
      <c r="AA155" s="18"/>
      <c r="AB155" s="17"/>
      <c r="AC155" s="18"/>
      <c r="AD155" s="17"/>
      <c r="AE155" s="17"/>
      <c r="AF155" s="17"/>
      <c r="AG155" s="17"/>
      <c r="AH155" s="17"/>
      <c r="AI155" s="17"/>
      <c r="AJ155" s="18"/>
      <c r="AK155" s="17"/>
      <c r="AL155" s="17"/>
      <c r="AM155" s="18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</row>
    <row r="156" spans="4:112">
      <c r="D156" s="30"/>
      <c r="E156" s="30"/>
      <c r="F156" s="17"/>
      <c r="G156" s="17"/>
      <c r="H156" s="18"/>
      <c r="I156" s="18"/>
      <c r="J156" s="18"/>
      <c r="K156" s="17"/>
      <c r="L156" s="17"/>
      <c r="M156" s="17"/>
      <c r="N156" s="18"/>
      <c r="O156" s="18"/>
      <c r="P156" s="17"/>
      <c r="Q156" s="18"/>
      <c r="R156" s="18"/>
      <c r="S156" s="17"/>
      <c r="T156" s="18"/>
      <c r="U156" s="17"/>
      <c r="V156" s="18"/>
      <c r="W156" s="18"/>
      <c r="X156" s="17"/>
      <c r="Y156" s="17"/>
      <c r="Z156" s="18"/>
      <c r="AA156" s="18"/>
      <c r="AB156" s="17"/>
      <c r="AC156" s="18"/>
      <c r="AD156" s="17"/>
      <c r="AE156" s="17"/>
      <c r="AF156" s="17"/>
      <c r="AG156" s="17"/>
      <c r="AH156" s="17"/>
      <c r="AI156" s="17"/>
      <c r="AJ156" s="18"/>
      <c r="AK156" s="17"/>
      <c r="AL156" s="17"/>
      <c r="AM156" s="18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</row>
    <row r="157" spans="4:112">
      <c r="D157" s="30"/>
      <c r="E157" s="30"/>
      <c r="F157" s="17"/>
      <c r="G157" s="17"/>
      <c r="H157" s="18"/>
      <c r="I157" s="18"/>
      <c r="J157" s="18"/>
      <c r="K157" s="17"/>
      <c r="L157" s="17"/>
      <c r="M157" s="17"/>
      <c r="N157" s="18"/>
      <c r="O157" s="18"/>
      <c r="P157" s="17"/>
      <c r="Q157" s="18"/>
      <c r="R157" s="18"/>
      <c r="S157" s="17"/>
      <c r="T157" s="18"/>
      <c r="U157" s="17"/>
      <c r="V157" s="18"/>
      <c r="W157" s="18"/>
      <c r="X157" s="17"/>
      <c r="Y157" s="17"/>
      <c r="Z157" s="18"/>
      <c r="AA157" s="18"/>
      <c r="AB157" s="17"/>
      <c r="AC157" s="18"/>
      <c r="AD157" s="17"/>
      <c r="AE157" s="17"/>
      <c r="AF157" s="17"/>
      <c r="AG157" s="17"/>
      <c r="AH157" s="17"/>
      <c r="AI157" s="17"/>
      <c r="AJ157" s="18"/>
      <c r="AK157" s="17"/>
      <c r="AL157" s="17"/>
      <c r="AM157" s="18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</row>
    <row r="158" spans="4:112">
      <c r="D158" s="30"/>
      <c r="E158" s="30"/>
      <c r="F158" s="17"/>
      <c r="G158" s="17"/>
      <c r="H158" s="18"/>
      <c r="I158" s="18"/>
      <c r="J158" s="18"/>
      <c r="K158" s="17"/>
      <c r="L158" s="17"/>
      <c r="M158" s="17"/>
      <c r="N158" s="18"/>
      <c r="O158" s="18"/>
      <c r="P158" s="17"/>
      <c r="Q158" s="18"/>
      <c r="R158" s="18"/>
      <c r="S158" s="17"/>
      <c r="T158" s="18"/>
      <c r="U158" s="17"/>
      <c r="V158" s="18"/>
      <c r="W158" s="18"/>
      <c r="X158" s="17"/>
      <c r="Y158" s="17"/>
      <c r="Z158" s="18"/>
      <c r="AA158" s="18"/>
      <c r="AB158" s="17"/>
      <c r="AC158" s="18"/>
      <c r="AD158" s="17"/>
      <c r="AE158" s="17"/>
      <c r="AF158" s="17"/>
      <c r="AG158" s="17"/>
      <c r="AH158" s="17"/>
      <c r="AI158" s="17"/>
      <c r="AJ158" s="18"/>
      <c r="AK158" s="17"/>
      <c r="AL158" s="17"/>
      <c r="AM158" s="18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</row>
    <row r="159" spans="4:112">
      <c r="D159" s="30"/>
      <c r="E159" s="30"/>
      <c r="F159" s="17"/>
      <c r="G159" s="17"/>
      <c r="H159" s="18"/>
      <c r="I159" s="18"/>
      <c r="J159" s="18"/>
      <c r="K159" s="17"/>
      <c r="L159" s="17"/>
      <c r="M159" s="17"/>
      <c r="N159" s="18"/>
      <c r="O159" s="18"/>
      <c r="P159" s="17"/>
      <c r="Q159" s="18"/>
      <c r="R159" s="18"/>
      <c r="S159" s="17"/>
      <c r="T159" s="18"/>
      <c r="U159" s="17"/>
      <c r="V159" s="18"/>
      <c r="W159" s="18"/>
      <c r="X159" s="17"/>
      <c r="Y159" s="17"/>
      <c r="Z159" s="18"/>
      <c r="AA159" s="18"/>
      <c r="AB159" s="17"/>
      <c r="AC159" s="18"/>
      <c r="AD159" s="17"/>
      <c r="AE159" s="17"/>
      <c r="AF159" s="17"/>
      <c r="AG159" s="17"/>
      <c r="AH159" s="17"/>
      <c r="AI159" s="17"/>
      <c r="AJ159" s="18"/>
      <c r="AK159" s="17"/>
      <c r="AL159" s="17"/>
      <c r="AM159" s="18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</row>
    <row r="160" spans="4:112">
      <c r="D160" s="30"/>
      <c r="E160" s="30"/>
      <c r="F160" s="17"/>
      <c r="G160" s="17"/>
      <c r="H160" s="18"/>
      <c r="I160" s="18"/>
      <c r="J160" s="18"/>
      <c r="K160" s="17"/>
      <c r="L160" s="17"/>
      <c r="M160" s="17"/>
      <c r="N160" s="18"/>
      <c r="O160" s="18"/>
      <c r="P160" s="17"/>
      <c r="Q160" s="18"/>
      <c r="R160" s="18"/>
      <c r="S160" s="17"/>
      <c r="T160" s="18"/>
      <c r="U160" s="17"/>
      <c r="V160" s="18"/>
      <c r="W160" s="18"/>
      <c r="X160" s="17"/>
      <c r="Y160" s="17"/>
      <c r="Z160" s="18"/>
      <c r="AA160" s="18"/>
      <c r="AB160" s="17"/>
      <c r="AC160" s="18"/>
      <c r="AD160" s="17"/>
      <c r="AE160" s="17"/>
      <c r="AF160" s="17"/>
      <c r="AG160" s="17"/>
      <c r="AH160" s="17"/>
      <c r="AI160" s="17"/>
      <c r="AJ160" s="18"/>
      <c r="AK160" s="17"/>
      <c r="AL160" s="17"/>
      <c r="AM160" s="18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</row>
    <row r="161" spans="4:52">
      <c r="D161" s="30"/>
      <c r="E161" s="30"/>
      <c r="F161" s="17"/>
      <c r="G161" s="17"/>
      <c r="H161" s="18"/>
      <c r="I161" s="18"/>
      <c r="J161" s="18"/>
      <c r="K161" s="17"/>
      <c r="L161" s="17"/>
      <c r="M161" s="17"/>
      <c r="N161" s="18"/>
      <c r="O161" s="18"/>
      <c r="P161" s="17"/>
      <c r="Q161" s="18"/>
      <c r="R161" s="18"/>
      <c r="S161" s="17"/>
      <c r="T161" s="18"/>
      <c r="U161" s="17"/>
      <c r="V161" s="18"/>
      <c r="W161" s="18"/>
      <c r="X161" s="17"/>
      <c r="Y161" s="17"/>
      <c r="Z161" s="18"/>
      <c r="AA161" s="18"/>
      <c r="AB161" s="17"/>
      <c r="AC161" s="18"/>
      <c r="AD161" s="17"/>
      <c r="AE161" s="17"/>
      <c r="AF161" s="17"/>
      <c r="AG161" s="17"/>
      <c r="AH161" s="17"/>
      <c r="AI161" s="17"/>
      <c r="AJ161" s="18"/>
      <c r="AK161" s="17"/>
      <c r="AL161" s="17"/>
      <c r="AM161" s="18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</row>
    <row r="162" spans="4:52">
      <c r="D162" s="30"/>
      <c r="E162" s="30"/>
      <c r="F162" s="17"/>
      <c r="G162" s="17"/>
      <c r="H162" s="18"/>
      <c r="I162" s="18"/>
      <c r="J162" s="18"/>
      <c r="K162" s="17"/>
      <c r="L162" s="17"/>
      <c r="M162" s="17"/>
      <c r="N162" s="18"/>
      <c r="O162" s="18"/>
      <c r="P162" s="17"/>
      <c r="Q162" s="18"/>
      <c r="R162" s="18"/>
      <c r="S162" s="17"/>
      <c r="T162" s="18"/>
      <c r="U162" s="17"/>
      <c r="V162" s="18"/>
      <c r="W162" s="18"/>
      <c r="X162" s="17"/>
      <c r="Y162" s="17"/>
      <c r="Z162" s="18"/>
      <c r="AA162" s="18"/>
      <c r="AB162" s="17"/>
      <c r="AC162" s="18"/>
      <c r="AD162" s="17"/>
      <c r="AE162" s="17"/>
      <c r="AF162" s="17"/>
      <c r="AG162" s="17"/>
      <c r="AH162" s="17"/>
      <c r="AI162" s="17"/>
      <c r="AJ162" s="18"/>
      <c r="AK162" s="17"/>
      <c r="AL162" s="17"/>
      <c r="AM162" s="18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</row>
    <row r="163" spans="4:52">
      <c r="D163" s="30"/>
      <c r="E163" s="30"/>
      <c r="F163" s="17"/>
      <c r="G163" s="17"/>
      <c r="H163" s="18"/>
      <c r="I163" s="18"/>
      <c r="J163" s="18"/>
      <c r="K163" s="17"/>
      <c r="L163" s="17"/>
      <c r="M163" s="17"/>
      <c r="N163" s="18"/>
      <c r="O163" s="18"/>
      <c r="P163" s="17"/>
      <c r="Q163" s="18"/>
      <c r="R163" s="18"/>
      <c r="S163" s="17"/>
      <c r="T163" s="18"/>
      <c r="U163" s="17"/>
      <c r="V163" s="18"/>
      <c r="W163" s="18"/>
      <c r="X163" s="17"/>
      <c r="Y163" s="17"/>
      <c r="Z163" s="18"/>
      <c r="AA163" s="18"/>
      <c r="AB163" s="17"/>
      <c r="AC163" s="18"/>
      <c r="AD163" s="17"/>
      <c r="AE163" s="17"/>
      <c r="AF163" s="17"/>
      <c r="AG163" s="17"/>
      <c r="AH163" s="17"/>
      <c r="AI163" s="17"/>
      <c r="AJ163" s="18"/>
      <c r="AK163" s="17"/>
      <c r="AL163" s="17"/>
      <c r="AM163" s="18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</row>
    <row r="164" spans="4:52">
      <c r="D164" s="30"/>
      <c r="E164" s="30"/>
      <c r="F164" s="17"/>
      <c r="G164" s="17"/>
      <c r="H164" s="18"/>
      <c r="I164" s="18"/>
      <c r="J164" s="18"/>
      <c r="K164" s="17"/>
      <c r="L164" s="17"/>
      <c r="M164" s="17"/>
      <c r="N164" s="18"/>
      <c r="O164" s="18"/>
      <c r="P164" s="17"/>
      <c r="Q164" s="18"/>
      <c r="R164" s="18"/>
      <c r="S164" s="17"/>
      <c r="T164" s="18"/>
      <c r="U164" s="17"/>
      <c r="V164" s="18"/>
      <c r="W164" s="18"/>
      <c r="X164" s="17"/>
      <c r="Y164" s="17"/>
      <c r="Z164" s="18"/>
      <c r="AA164" s="18"/>
      <c r="AB164" s="17"/>
      <c r="AC164" s="18"/>
      <c r="AD164" s="17"/>
      <c r="AE164" s="17"/>
      <c r="AF164" s="17"/>
      <c r="AG164" s="17"/>
      <c r="AH164" s="17"/>
      <c r="AI164" s="17"/>
      <c r="AJ164" s="18"/>
      <c r="AK164" s="17"/>
      <c r="AL164" s="17"/>
      <c r="AM164" s="18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</row>
    <row r="165" spans="4:52">
      <c r="D165" s="30"/>
      <c r="E165" s="30"/>
      <c r="F165" s="17"/>
      <c r="G165" s="17"/>
      <c r="H165" s="18"/>
      <c r="I165" s="18"/>
      <c r="J165" s="18"/>
      <c r="K165" s="17"/>
      <c r="L165" s="17"/>
      <c r="M165" s="17"/>
      <c r="N165" s="18"/>
      <c r="O165" s="18"/>
      <c r="P165" s="17"/>
      <c r="Q165" s="18"/>
      <c r="R165" s="18"/>
      <c r="S165" s="17"/>
      <c r="T165" s="18"/>
      <c r="U165" s="17"/>
      <c r="V165" s="18"/>
      <c r="W165" s="18"/>
      <c r="X165" s="17"/>
      <c r="Y165" s="17"/>
      <c r="Z165" s="18"/>
      <c r="AA165" s="18"/>
      <c r="AB165" s="17"/>
      <c r="AC165" s="18"/>
      <c r="AD165" s="17"/>
      <c r="AE165" s="17"/>
      <c r="AF165" s="17"/>
      <c r="AG165" s="17"/>
      <c r="AH165" s="17"/>
      <c r="AI165" s="17"/>
      <c r="AJ165" s="18"/>
      <c r="AK165" s="17"/>
      <c r="AL165" s="17"/>
      <c r="AM165" s="18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</row>
    <row r="166" spans="4:52">
      <c r="D166" s="30"/>
      <c r="E166" s="30"/>
      <c r="F166" s="17"/>
      <c r="G166" s="17"/>
      <c r="H166" s="18"/>
      <c r="I166" s="18"/>
      <c r="J166" s="18"/>
      <c r="K166" s="17"/>
      <c r="L166" s="17"/>
      <c r="M166" s="17"/>
      <c r="N166" s="18"/>
      <c r="O166" s="18"/>
      <c r="P166" s="17"/>
      <c r="Q166" s="18"/>
      <c r="R166" s="18"/>
      <c r="S166" s="17"/>
      <c r="T166" s="18"/>
      <c r="U166" s="17"/>
      <c r="V166" s="18"/>
      <c r="W166" s="18"/>
      <c r="X166" s="17"/>
      <c r="Y166" s="17"/>
      <c r="Z166" s="18"/>
      <c r="AA166" s="18"/>
      <c r="AB166" s="17"/>
      <c r="AC166" s="18"/>
      <c r="AD166" s="17"/>
      <c r="AE166" s="17"/>
      <c r="AF166" s="17"/>
      <c r="AG166" s="17"/>
      <c r="AH166" s="17"/>
      <c r="AI166" s="17"/>
      <c r="AJ166" s="18"/>
      <c r="AK166" s="17"/>
      <c r="AL166" s="17"/>
      <c r="AM166" s="18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</row>
    <row r="167" spans="4:52">
      <c r="D167" s="30"/>
      <c r="E167" s="30"/>
      <c r="F167" s="17"/>
      <c r="G167" s="17"/>
      <c r="H167" s="18"/>
      <c r="I167" s="18"/>
      <c r="J167" s="18"/>
      <c r="K167" s="17"/>
      <c r="L167" s="17"/>
      <c r="M167" s="17"/>
      <c r="N167" s="18"/>
      <c r="O167" s="18"/>
      <c r="P167" s="17"/>
      <c r="Q167" s="18"/>
      <c r="R167" s="18"/>
      <c r="S167" s="17"/>
      <c r="T167" s="18"/>
      <c r="U167" s="17"/>
      <c r="V167" s="18"/>
      <c r="W167" s="18"/>
      <c r="X167" s="17"/>
      <c r="Y167" s="17"/>
      <c r="Z167" s="18"/>
      <c r="AA167" s="18"/>
      <c r="AB167" s="17"/>
      <c r="AC167" s="18"/>
      <c r="AD167" s="17"/>
      <c r="AE167" s="17"/>
      <c r="AF167" s="17"/>
      <c r="AG167" s="17"/>
      <c r="AH167" s="17"/>
      <c r="AI167" s="17"/>
      <c r="AJ167" s="18"/>
      <c r="AK167" s="17"/>
      <c r="AL167" s="17"/>
      <c r="AM167" s="18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</row>
    <row r="168" spans="4:52">
      <c r="D168" s="30"/>
      <c r="E168" s="30"/>
      <c r="F168" s="17"/>
      <c r="G168" s="17"/>
      <c r="H168" s="18"/>
      <c r="I168" s="18"/>
      <c r="J168" s="18"/>
      <c r="K168" s="17"/>
      <c r="L168" s="17"/>
      <c r="M168" s="17"/>
      <c r="N168" s="18"/>
      <c r="O168" s="18"/>
      <c r="P168" s="17"/>
      <c r="Q168" s="18"/>
      <c r="R168" s="18"/>
      <c r="S168" s="17"/>
      <c r="T168" s="18"/>
      <c r="U168" s="17"/>
      <c r="V168" s="18"/>
      <c r="W168" s="18"/>
      <c r="X168" s="17"/>
      <c r="Y168" s="17"/>
      <c r="Z168" s="18"/>
      <c r="AA168" s="18"/>
      <c r="AB168" s="17"/>
      <c r="AC168" s="18"/>
      <c r="AD168" s="17"/>
      <c r="AE168" s="17"/>
      <c r="AF168" s="17"/>
      <c r="AG168" s="17"/>
      <c r="AH168" s="17"/>
      <c r="AI168" s="17"/>
      <c r="AJ168" s="18"/>
      <c r="AK168" s="17"/>
      <c r="AL168" s="17"/>
      <c r="AM168" s="18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</row>
    <row r="169" spans="4:52">
      <c r="D169" s="30"/>
      <c r="E169" s="30"/>
      <c r="F169" s="17"/>
      <c r="G169" s="17"/>
      <c r="H169" s="18"/>
      <c r="I169" s="18"/>
      <c r="J169" s="18"/>
      <c r="K169" s="17"/>
      <c r="L169" s="17"/>
      <c r="M169" s="17"/>
      <c r="N169" s="18"/>
      <c r="O169" s="18"/>
      <c r="P169" s="17"/>
      <c r="Q169" s="18"/>
      <c r="R169" s="18"/>
      <c r="S169" s="17"/>
      <c r="T169" s="18"/>
      <c r="U169" s="17"/>
      <c r="V169" s="18"/>
      <c r="W169" s="18"/>
      <c r="X169" s="17"/>
      <c r="Y169" s="17"/>
      <c r="Z169" s="18"/>
      <c r="AA169" s="18"/>
      <c r="AB169" s="17"/>
      <c r="AC169" s="18"/>
      <c r="AD169" s="17"/>
      <c r="AE169" s="17"/>
      <c r="AF169" s="17"/>
      <c r="AG169" s="17"/>
      <c r="AH169" s="17"/>
      <c r="AI169" s="17"/>
      <c r="AJ169" s="18"/>
      <c r="AK169" s="17"/>
      <c r="AL169" s="17"/>
      <c r="AM169" s="18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</row>
    <row r="170" spans="4:52">
      <c r="D170" s="30"/>
      <c r="E170" s="30"/>
      <c r="F170" s="17"/>
      <c r="G170" s="17"/>
      <c r="H170" s="18"/>
      <c r="I170" s="18"/>
      <c r="J170" s="18"/>
      <c r="K170" s="17"/>
      <c r="L170" s="17"/>
      <c r="M170" s="17"/>
      <c r="N170" s="18"/>
      <c r="O170" s="18"/>
      <c r="P170" s="17"/>
      <c r="Q170" s="18"/>
      <c r="R170" s="18"/>
      <c r="S170" s="17"/>
      <c r="T170" s="18"/>
      <c r="U170" s="17"/>
      <c r="V170" s="18"/>
      <c r="W170" s="18"/>
      <c r="X170" s="17"/>
      <c r="Y170" s="17"/>
      <c r="Z170" s="18"/>
      <c r="AA170" s="18"/>
      <c r="AB170" s="17"/>
      <c r="AC170" s="18"/>
      <c r="AD170" s="17"/>
      <c r="AE170" s="17"/>
      <c r="AF170" s="17"/>
      <c r="AG170" s="17"/>
      <c r="AH170" s="17"/>
      <c r="AI170" s="17"/>
      <c r="AJ170" s="18"/>
      <c r="AK170" s="17"/>
      <c r="AL170" s="17"/>
      <c r="AM170" s="18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</row>
    <row r="171" spans="4:52">
      <c r="D171" s="30"/>
      <c r="E171" s="30"/>
      <c r="F171" s="17"/>
      <c r="G171" s="17"/>
      <c r="H171" s="18"/>
      <c r="I171" s="18"/>
      <c r="J171" s="18"/>
      <c r="K171" s="17"/>
      <c r="L171" s="17"/>
      <c r="M171" s="17"/>
      <c r="N171" s="18"/>
      <c r="O171" s="18"/>
      <c r="P171" s="17"/>
      <c r="Q171" s="18"/>
      <c r="R171" s="18"/>
      <c r="S171" s="17"/>
      <c r="T171" s="18"/>
      <c r="U171" s="17"/>
      <c r="V171" s="18"/>
      <c r="W171" s="18"/>
      <c r="X171" s="17"/>
      <c r="Y171" s="17"/>
      <c r="Z171" s="18"/>
      <c r="AA171" s="18"/>
      <c r="AB171" s="17"/>
      <c r="AC171" s="18"/>
      <c r="AD171" s="17"/>
      <c r="AE171" s="17"/>
      <c r="AF171" s="17"/>
      <c r="AG171" s="17"/>
      <c r="AH171" s="17"/>
      <c r="AI171" s="17"/>
      <c r="AJ171" s="18"/>
      <c r="AK171" s="17"/>
      <c r="AL171" s="17"/>
      <c r="AM171" s="18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</row>
  </sheetData>
  <sortState xmlns:xlrd2="http://schemas.microsoft.com/office/spreadsheetml/2017/richdata2" ref="A4:BF132">
    <sortCondition ref="B4:B13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368A-CBA8-4296-A76C-3C09F2A21D90}">
  <dimension ref="A1:EB55"/>
  <sheetViews>
    <sheetView workbookViewId="0">
      <selection activeCell="CI47" sqref="A37:CI47"/>
    </sheetView>
  </sheetViews>
  <sheetFormatPr defaultRowHeight="14.25"/>
  <cols>
    <col min="1" max="8" width="9.140625" style="55"/>
    <col min="9" max="12" width="10.42578125" style="55" bestFit="1" customWidth="1"/>
    <col min="13" max="16" width="9.140625" style="55"/>
    <col min="17" max="18" width="10.42578125" style="55" bestFit="1" customWidth="1"/>
    <col min="19" max="36" width="9.140625" style="55"/>
    <col min="37" max="37" width="11.28515625" style="55" bestFit="1" customWidth="1"/>
    <col min="38" max="84" width="10.42578125" style="55" bestFit="1" customWidth="1"/>
    <col min="85" max="85" width="9.140625" style="55"/>
    <col min="86" max="132" width="10.42578125" style="55" bestFit="1" customWidth="1"/>
    <col min="133" max="16384" width="9.140625" style="55"/>
  </cols>
  <sheetData>
    <row r="1" spans="1:132" s="37" customFormat="1" ht="76.5">
      <c r="A1" s="7" t="s">
        <v>52</v>
      </c>
      <c r="B1" s="7" t="s">
        <v>53</v>
      </c>
      <c r="C1" s="7" t="s">
        <v>288</v>
      </c>
      <c r="D1" s="7" t="s">
        <v>289</v>
      </c>
      <c r="E1" s="7" t="s">
        <v>290</v>
      </c>
      <c r="F1" s="34" t="s">
        <v>291</v>
      </c>
      <c r="G1" s="7" t="s">
        <v>292</v>
      </c>
      <c r="H1" s="7" t="s">
        <v>293</v>
      </c>
      <c r="I1" s="7" t="s">
        <v>294</v>
      </c>
      <c r="J1" s="7" t="s">
        <v>295</v>
      </c>
      <c r="K1" s="7" t="s">
        <v>296</v>
      </c>
      <c r="L1" s="35" t="s">
        <v>297</v>
      </c>
      <c r="M1" s="7" t="s">
        <v>298</v>
      </c>
      <c r="N1" s="7" t="s">
        <v>299</v>
      </c>
      <c r="O1" s="7"/>
      <c r="P1" s="7" t="s">
        <v>300</v>
      </c>
      <c r="Q1" s="7" t="s">
        <v>301</v>
      </c>
      <c r="R1" s="7" t="s">
        <v>302</v>
      </c>
      <c r="S1" s="7" t="s">
        <v>303</v>
      </c>
      <c r="T1" s="7" t="s">
        <v>304</v>
      </c>
      <c r="U1" s="7" t="s">
        <v>305</v>
      </c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 t="s">
        <v>306</v>
      </c>
      <c r="AH1" s="36"/>
      <c r="AI1" s="36" t="s">
        <v>307</v>
      </c>
      <c r="AJ1" s="36" t="s">
        <v>32</v>
      </c>
      <c r="AK1" s="8" t="s">
        <v>308</v>
      </c>
      <c r="AL1" s="8" t="s">
        <v>54</v>
      </c>
      <c r="AM1" s="8" t="s">
        <v>55</v>
      </c>
      <c r="AN1" s="8" t="s">
        <v>56</v>
      </c>
      <c r="AO1" s="8" t="s">
        <v>57</v>
      </c>
      <c r="AP1" s="8" t="s">
        <v>58</v>
      </c>
      <c r="AQ1" s="8" t="s">
        <v>59</v>
      </c>
      <c r="AR1" s="8" t="s">
        <v>60</v>
      </c>
      <c r="AS1" s="8" t="s">
        <v>61</v>
      </c>
      <c r="AT1" s="8" t="s">
        <v>62</v>
      </c>
      <c r="AU1" s="8" t="s">
        <v>63</v>
      </c>
      <c r="AV1" s="8" t="s">
        <v>64</v>
      </c>
      <c r="AW1" s="8" t="s">
        <v>65</v>
      </c>
      <c r="AX1" s="8" t="s">
        <v>66</v>
      </c>
      <c r="AY1" s="8" t="s">
        <v>67</v>
      </c>
      <c r="AZ1" s="8" t="s">
        <v>68</v>
      </c>
      <c r="BA1" s="8" t="s">
        <v>69</v>
      </c>
      <c r="BB1" s="8" t="s">
        <v>70</v>
      </c>
      <c r="BC1" s="8" t="s">
        <v>71</v>
      </c>
      <c r="BD1" s="8" t="s">
        <v>72</v>
      </c>
      <c r="BE1" s="8" t="s">
        <v>73</v>
      </c>
      <c r="BF1" s="8" t="s">
        <v>74</v>
      </c>
      <c r="BG1" s="8" t="s">
        <v>75</v>
      </c>
      <c r="BH1" s="8" t="s">
        <v>76</v>
      </c>
      <c r="BI1" s="8" t="s">
        <v>77</v>
      </c>
      <c r="BJ1" s="8" t="s">
        <v>78</v>
      </c>
      <c r="BK1" s="8" t="s">
        <v>79</v>
      </c>
      <c r="BL1" s="8" t="s">
        <v>80</v>
      </c>
      <c r="BM1" s="8" t="s">
        <v>81</v>
      </c>
      <c r="BN1" s="8" t="s">
        <v>82</v>
      </c>
      <c r="BO1" s="8" t="s">
        <v>83</v>
      </c>
      <c r="BP1" s="8" t="s">
        <v>84</v>
      </c>
      <c r="BQ1" s="8" t="s">
        <v>85</v>
      </c>
      <c r="BR1" s="8" t="s">
        <v>86</v>
      </c>
      <c r="BS1" s="8" t="s">
        <v>87</v>
      </c>
      <c r="BT1" s="8" t="s">
        <v>88</v>
      </c>
      <c r="BU1" s="8" t="s">
        <v>89</v>
      </c>
      <c r="BV1" s="8" t="s">
        <v>90</v>
      </c>
      <c r="BW1" s="8" t="s">
        <v>91</v>
      </c>
      <c r="BX1" s="8" t="s">
        <v>92</v>
      </c>
      <c r="BY1" s="8" t="s">
        <v>93</v>
      </c>
      <c r="BZ1" s="8" t="s">
        <v>94</v>
      </c>
      <c r="CA1" s="8" t="s">
        <v>95</v>
      </c>
      <c r="CB1" s="8" t="s">
        <v>96</v>
      </c>
      <c r="CC1" s="8" t="s">
        <v>97</v>
      </c>
      <c r="CD1" s="8" t="s">
        <v>98</v>
      </c>
      <c r="CE1" s="8" t="s">
        <v>99</v>
      </c>
      <c r="CF1" s="8" t="s">
        <v>100</v>
      </c>
      <c r="CG1" s="27"/>
      <c r="CH1" s="8" t="s">
        <v>309</v>
      </c>
      <c r="CI1" s="8" t="s">
        <v>310</v>
      </c>
      <c r="CJ1" s="8" t="s">
        <v>311</v>
      </c>
      <c r="CK1" s="8" t="s">
        <v>312</v>
      </c>
      <c r="CL1" s="8" t="s">
        <v>313</v>
      </c>
      <c r="CM1" s="8" t="s">
        <v>314</v>
      </c>
      <c r="CN1" s="8" t="s">
        <v>315</v>
      </c>
      <c r="CO1" s="8" t="s">
        <v>316</v>
      </c>
      <c r="CP1" s="8" t="s">
        <v>317</v>
      </c>
      <c r="CQ1" s="8" t="s">
        <v>318</v>
      </c>
      <c r="CR1" s="8" t="s">
        <v>319</v>
      </c>
      <c r="CS1" s="8" t="s">
        <v>320</v>
      </c>
      <c r="CT1" s="8" t="s">
        <v>321</v>
      </c>
      <c r="CU1" s="8" t="s">
        <v>322</v>
      </c>
      <c r="CV1" s="8" t="s">
        <v>323</v>
      </c>
      <c r="CW1" s="8" t="s">
        <v>324</v>
      </c>
      <c r="CX1" s="8" t="s">
        <v>325</v>
      </c>
      <c r="CY1" s="8" t="s">
        <v>326</v>
      </c>
      <c r="CZ1" s="8" t="s">
        <v>327</v>
      </c>
      <c r="DA1" s="8" t="s">
        <v>328</v>
      </c>
      <c r="DB1" s="8" t="s">
        <v>329</v>
      </c>
      <c r="DC1" s="8" t="s">
        <v>330</v>
      </c>
      <c r="DD1" s="8" t="s">
        <v>331</v>
      </c>
      <c r="DE1" s="8" t="s">
        <v>332</v>
      </c>
      <c r="DF1" s="8" t="s">
        <v>333</v>
      </c>
      <c r="DG1" s="8" t="s">
        <v>334</v>
      </c>
      <c r="DH1" s="8" t="s">
        <v>335</v>
      </c>
      <c r="DI1" s="8" t="s">
        <v>336</v>
      </c>
      <c r="DJ1" s="8" t="s">
        <v>337</v>
      </c>
      <c r="DK1" s="8" t="s">
        <v>338</v>
      </c>
      <c r="DL1" s="8" t="s">
        <v>339</v>
      </c>
      <c r="DM1" s="8" t="s">
        <v>340</v>
      </c>
      <c r="DN1" s="8" t="s">
        <v>341</v>
      </c>
      <c r="DO1" s="8" t="s">
        <v>342</v>
      </c>
      <c r="DP1" s="8" t="s">
        <v>343</v>
      </c>
      <c r="DQ1" s="8" t="s">
        <v>344</v>
      </c>
      <c r="DR1" s="8" t="s">
        <v>345</v>
      </c>
      <c r="DS1" s="8" t="s">
        <v>346</v>
      </c>
      <c r="DT1" s="8" t="s">
        <v>347</v>
      </c>
      <c r="DU1" s="8" t="s">
        <v>348</v>
      </c>
      <c r="DV1" s="8" t="s">
        <v>349</v>
      </c>
      <c r="DW1" s="8" t="s">
        <v>350</v>
      </c>
      <c r="DX1" s="8" t="s">
        <v>351</v>
      </c>
      <c r="DY1" s="8" t="s">
        <v>352</v>
      </c>
      <c r="DZ1" s="8" t="s">
        <v>353</v>
      </c>
      <c r="EA1" s="8" t="s">
        <v>354</v>
      </c>
      <c r="EB1" s="8" t="s">
        <v>355</v>
      </c>
    </row>
    <row r="2" spans="1:132" s="37" customFormat="1" ht="12.75">
      <c r="A2" s="38"/>
      <c r="B2" s="16" t="s">
        <v>356</v>
      </c>
      <c r="C2" s="38" t="s">
        <v>357</v>
      </c>
      <c r="D2" s="16" t="s">
        <v>356</v>
      </c>
      <c r="E2" s="16" t="s">
        <v>358</v>
      </c>
      <c r="F2" s="16" t="s">
        <v>359</v>
      </c>
      <c r="G2" s="39" t="s">
        <v>360</v>
      </c>
      <c r="H2" s="39" t="s">
        <v>361</v>
      </c>
      <c r="I2" s="40">
        <v>43307</v>
      </c>
      <c r="J2" s="41">
        <v>50</v>
      </c>
      <c r="K2" s="42">
        <v>8</v>
      </c>
      <c r="L2" s="43">
        <v>3</v>
      </c>
      <c r="M2" s="42" t="s">
        <v>362</v>
      </c>
      <c r="N2" s="42" t="s">
        <v>363</v>
      </c>
      <c r="O2" s="42"/>
      <c r="P2" s="42" t="s">
        <v>364</v>
      </c>
      <c r="Q2" s="38">
        <v>64</v>
      </c>
      <c r="R2" s="38">
        <v>5</v>
      </c>
      <c r="S2" s="38" t="s">
        <v>356</v>
      </c>
      <c r="T2" s="44"/>
      <c r="U2" s="45"/>
      <c r="V2" s="46" t="s">
        <v>356</v>
      </c>
      <c r="W2" s="47" t="s">
        <v>356</v>
      </c>
      <c r="X2" s="47" t="s">
        <v>356</v>
      </c>
      <c r="Y2" s="47" t="s">
        <v>356</v>
      </c>
      <c r="Z2" s="47" t="s">
        <v>356</v>
      </c>
      <c r="AA2" s="47" t="s">
        <v>356</v>
      </c>
      <c r="AB2" s="47" t="s">
        <v>356</v>
      </c>
      <c r="AC2" s="47" t="s">
        <v>356</v>
      </c>
      <c r="AD2" s="47" t="s">
        <v>356</v>
      </c>
      <c r="AE2" s="47" t="s">
        <v>356</v>
      </c>
      <c r="AF2" s="47" t="s">
        <v>356</v>
      </c>
      <c r="AG2" s="47" t="s">
        <v>356</v>
      </c>
      <c r="AH2" s="47" t="s">
        <v>356</v>
      </c>
      <c r="AI2" s="47" t="s">
        <v>356</v>
      </c>
      <c r="AJ2" s="47" t="s">
        <v>356</v>
      </c>
      <c r="AK2" s="27">
        <v>115068537.79849097</v>
      </c>
      <c r="AL2" s="27">
        <v>42.5</v>
      </c>
      <c r="AM2" s="27">
        <v>26371</v>
      </c>
      <c r="AN2" s="27">
        <v>21372</v>
      </c>
      <c r="AO2" s="27">
        <v>71848</v>
      </c>
      <c r="AP2" s="27">
        <v>248896</v>
      </c>
      <c r="AQ2" s="27">
        <v>881</v>
      </c>
      <c r="AR2" s="27">
        <v>25312</v>
      </c>
      <c r="AS2" s="27">
        <v>51097</v>
      </c>
      <c r="AT2" s="27">
        <v>52.3</v>
      </c>
      <c r="AU2" s="27">
        <v>7513</v>
      </c>
      <c r="AV2" s="27">
        <v>7397</v>
      </c>
      <c r="AW2" s="27">
        <v>44</v>
      </c>
      <c r="AX2" s="27">
        <v>42.2</v>
      </c>
      <c r="AY2" s="27">
        <v>41.7</v>
      </c>
      <c r="AZ2" s="27">
        <v>221</v>
      </c>
      <c r="BA2" s="27">
        <v>103382</v>
      </c>
      <c r="BB2" s="27">
        <v>39.799999999999997</v>
      </c>
      <c r="BC2" s="27">
        <v>57.9</v>
      </c>
      <c r="BD2" s="27">
        <v>41.7</v>
      </c>
      <c r="BE2" s="27">
        <v>40.5</v>
      </c>
      <c r="BF2" s="27">
        <v>57</v>
      </c>
      <c r="BG2" s="27">
        <v>53.2</v>
      </c>
      <c r="BH2" s="27">
        <v>53.8</v>
      </c>
      <c r="BI2" s="27">
        <v>33.1</v>
      </c>
      <c r="BJ2" s="27">
        <v>27.3</v>
      </c>
      <c r="BK2" s="27">
        <v>68.400000000000006</v>
      </c>
      <c r="BL2" s="27">
        <v>41.6</v>
      </c>
      <c r="BM2" s="27">
        <v>41.9</v>
      </c>
      <c r="BN2" s="27">
        <v>40.4</v>
      </c>
      <c r="BO2" s="27">
        <v>41</v>
      </c>
      <c r="BP2" s="27">
        <v>39.299999999999997</v>
      </c>
      <c r="BQ2" s="27">
        <v>23.4</v>
      </c>
      <c r="BR2" s="27">
        <v>37.9</v>
      </c>
      <c r="BS2" s="27">
        <v>28.5</v>
      </c>
      <c r="BT2" s="27">
        <v>42.2</v>
      </c>
      <c r="BU2" s="27">
        <v>65.900000000000006</v>
      </c>
      <c r="BV2" s="27">
        <v>38.9</v>
      </c>
      <c r="BW2" s="27">
        <v>41.2</v>
      </c>
      <c r="BX2" s="27">
        <v>50.7</v>
      </c>
      <c r="BY2" s="27">
        <v>38.4</v>
      </c>
      <c r="BZ2" s="27">
        <v>38.9</v>
      </c>
      <c r="CA2" s="27">
        <v>41.6</v>
      </c>
      <c r="CB2" s="27">
        <v>3.86</v>
      </c>
      <c r="CC2" s="27">
        <v>49</v>
      </c>
      <c r="CD2" s="27">
        <v>34.799999999999997</v>
      </c>
      <c r="CE2" s="27">
        <v>40.200000000000003</v>
      </c>
      <c r="CF2" s="27">
        <v>39.700000000000003</v>
      </c>
      <c r="CG2" s="48"/>
      <c r="CH2" s="48">
        <v>0.436</v>
      </c>
      <c r="CI2" s="48">
        <v>11.3</v>
      </c>
      <c r="CJ2" s="48">
        <v>0.25800000000000001</v>
      </c>
      <c r="CK2" s="48">
        <v>0.45400000000000001</v>
      </c>
      <c r="CL2" s="48">
        <v>86.9</v>
      </c>
      <c r="CM2" s="48">
        <v>14.8</v>
      </c>
      <c r="CN2" s="48">
        <v>5.27</v>
      </c>
      <c r="CO2" s="48">
        <v>75.099999999999994</v>
      </c>
      <c r="CP2" s="48">
        <v>6.2100000000000002E-2</v>
      </c>
      <c r="CQ2" s="48">
        <v>0.79900000000000004</v>
      </c>
      <c r="CR2" s="48">
        <v>0.53800000000000003</v>
      </c>
      <c r="CS2" s="48">
        <v>4.7800000000000002E-2</v>
      </c>
      <c r="CT2" s="48">
        <v>0.63600000000000001</v>
      </c>
      <c r="CU2" s="48">
        <v>0.90800000000000003</v>
      </c>
      <c r="CV2" s="48">
        <v>0.29499999999999998</v>
      </c>
      <c r="CW2" s="48">
        <v>7.84</v>
      </c>
      <c r="CX2" s="48">
        <v>2.7300000000000001E-2</v>
      </c>
      <c r="CY2" s="48">
        <v>0.33100000000000002</v>
      </c>
      <c r="CZ2" s="48">
        <v>9.2100000000000001E-2</v>
      </c>
      <c r="DA2" s="48">
        <v>7.2700000000000001E-2</v>
      </c>
      <c r="DB2" s="48">
        <v>0.19500000000000001</v>
      </c>
      <c r="DC2" s="48">
        <v>2.5000000000000001E-2</v>
      </c>
      <c r="DD2" s="48">
        <v>6.5299999999999997E-2</v>
      </c>
      <c r="DE2" s="48">
        <v>0.56899999999999995</v>
      </c>
      <c r="DF2" s="48">
        <v>0.39900000000000002</v>
      </c>
      <c r="DG2" s="48">
        <v>2.2000000000000001E-3</v>
      </c>
      <c r="DH2" s="48">
        <v>6.1199999999999996E-3</v>
      </c>
      <c r="DI2" s="48">
        <v>1.9699999999999999E-2</v>
      </c>
      <c r="DJ2" s="48">
        <v>0.16500000000000001</v>
      </c>
      <c r="DK2" s="48">
        <v>5.1799999999999997E-3</v>
      </c>
      <c r="DL2" s="48">
        <v>3.15E-2</v>
      </c>
      <c r="DM2" s="48">
        <v>6.2399999999999997E-2</v>
      </c>
      <c r="DN2" s="48">
        <v>2.7199999999999998E-2</v>
      </c>
      <c r="DO2" s="48">
        <v>0.437</v>
      </c>
      <c r="DP2" s="48">
        <v>7.8E-2</v>
      </c>
      <c r="DQ2" s="48">
        <v>1.8700000000000001E-2</v>
      </c>
      <c r="DR2" s="48">
        <v>2.1099999999999999E-3</v>
      </c>
      <c r="DS2" s="48">
        <v>8.5100000000000002E-3</v>
      </c>
      <c r="DT2" s="48">
        <v>4.3200000000000001E-3</v>
      </c>
      <c r="DU2" s="48">
        <v>1.44E-2</v>
      </c>
      <c r="DV2" s="48">
        <v>2.3999999999999998E-3</v>
      </c>
      <c r="DW2" s="48">
        <v>1.5900000000000001E-2</v>
      </c>
      <c r="DX2" s="48">
        <v>9.1000000000000004E-3</v>
      </c>
      <c r="DY2" s="48">
        <v>1.23E-2</v>
      </c>
      <c r="DZ2" s="48">
        <v>2.1299999999999999E-2</v>
      </c>
      <c r="EA2" s="48">
        <v>4.5399999999999998E-3</v>
      </c>
      <c r="EB2" s="48">
        <v>2.1299999999999999E-3</v>
      </c>
    </row>
    <row r="3" spans="1:132" s="37" customFormat="1" ht="12.75">
      <c r="A3" s="38"/>
      <c r="B3" s="16" t="s">
        <v>356</v>
      </c>
      <c r="C3" s="38" t="s">
        <v>357</v>
      </c>
      <c r="D3" s="16" t="s">
        <v>356</v>
      </c>
      <c r="E3" s="16" t="s">
        <v>358</v>
      </c>
      <c r="F3" s="16" t="s">
        <v>365</v>
      </c>
      <c r="G3" s="39" t="s">
        <v>366</v>
      </c>
      <c r="H3" s="39" t="s">
        <v>361</v>
      </c>
      <c r="I3" s="40">
        <v>43307</v>
      </c>
      <c r="J3" s="41">
        <v>50</v>
      </c>
      <c r="K3" s="42">
        <v>8</v>
      </c>
      <c r="L3" s="43">
        <v>3</v>
      </c>
      <c r="M3" s="42" t="s">
        <v>362</v>
      </c>
      <c r="N3" s="42" t="s">
        <v>363</v>
      </c>
      <c r="O3" s="42"/>
      <c r="P3" s="42" t="s">
        <v>364</v>
      </c>
      <c r="Q3" s="38">
        <v>64</v>
      </c>
      <c r="R3" s="38">
        <v>5</v>
      </c>
      <c r="S3" s="38" t="s">
        <v>356</v>
      </c>
      <c r="T3" s="44"/>
      <c r="U3" s="45"/>
      <c r="V3" s="46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27">
        <v>112469574.77107105</v>
      </c>
      <c r="AL3" s="27">
        <v>43.2</v>
      </c>
      <c r="AM3" s="27">
        <v>26734</v>
      </c>
      <c r="AN3" s="27">
        <v>21748</v>
      </c>
      <c r="AO3" s="27">
        <v>73170</v>
      </c>
      <c r="AP3" s="27">
        <v>249761</v>
      </c>
      <c r="AQ3" s="27">
        <v>870</v>
      </c>
      <c r="AR3" s="27">
        <v>25580</v>
      </c>
      <c r="AS3" s="27">
        <v>52221</v>
      </c>
      <c r="AT3" s="27">
        <v>52.6</v>
      </c>
      <c r="AU3" s="27">
        <v>7371</v>
      </c>
      <c r="AV3" s="27">
        <v>7260</v>
      </c>
      <c r="AW3" s="27">
        <v>43.1</v>
      </c>
      <c r="AX3" s="27">
        <v>41.6</v>
      </c>
      <c r="AY3" s="27">
        <v>40.700000000000003</v>
      </c>
      <c r="AZ3" s="27">
        <v>221</v>
      </c>
      <c r="BA3" s="27">
        <v>103382</v>
      </c>
      <c r="BB3" s="27">
        <v>39.799999999999997</v>
      </c>
      <c r="BC3" s="27">
        <v>56.7</v>
      </c>
      <c r="BD3" s="27">
        <v>41.8</v>
      </c>
      <c r="BE3" s="27">
        <v>41.9</v>
      </c>
      <c r="BF3" s="27">
        <v>50.9</v>
      </c>
      <c r="BG3" s="27">
        <v>53.6</v>
      </c>
      <c r="BH3" s="27">
        <v>53.1</v>
      </c>
      <c r="BI3" s="27">
        <v>32</v>
      </c>
      <c r="BJ3" s="27">
        <v>27.4</v>
      </c>
      <c r="BK3" s="27">
        <v>70.3</v>
      </c>
      <c r="BL3" s="27">
        <v>42.4</v>
      </c>
      <c r="BM3" s="27">
        <v>41.9</v>
      </c>
      <c r="BN3" s="27">
        <v>42.2</v>
      </c>
      <c r="BO3" s="27">
        <v>41.6</v>
      </c>
      <c r="BP3" s="27">
        <v>38.1</v>
      </c>
      <c r="BQ3" s="27">
        <v>22.6</v>
      </c>
      <c r="BR3" s="27">
        <v>37.9</v>
      </c>
      <c r="BS3" s="27">
        <v>29.1</v>
      </c>
      <c r="BT3" s="27">
        <v>42.4</v>
      </c>
      <c r="BU3" s="27">
        <v>66.5</v>
      </c>
      <c r="BV3" s="27">
        <v>38.6</v>
      </c>
      <c r="BW3" s="27">
        <v>40.6</v>
      </c>
      <c r="BX3" s="27">
        <v>50.8</v>
      </c>
      <c r="BY3" s="27">
        <v>38.6</v>
      </c>
      <c r="BZ3" s="27">
        <v>39.9</v>
      </c>
      <c r="CA3" s="27">
        <v>42.6</v>
      </c>
      <c r="CB3" s="27">
        <v>3.92</v>
      </c>
      <c r="CC3" s="27">
        <v>48.4</v>
      </c>
      <c r="CD3" s="27">
        <v>34.200000000000003</v>
      </c>
      <c r="CE3" s="27">
        <v>40.200000000000003</v>
      </c>
      <c r="CF3" s="27">
        <v>40.6</v>
      </c>
      <c r="CG3" s="48"/>
      <c r="CH3" s="48">
        <v>0.53500000000000003</v>
      </c>
      <c r="CI3" s="48">
        <v>12.3</v>
      </c>
      <c r="CJ3" s="48">
        <v>0.315</v>
      </c>
      <c r="CK3" s="48">
        <v>0.55900000000000005</v>
      </c>
      <c r="CL3" s="48">
        <v>96</v>
      </c>
      <c r="CM3" s="48">
        <v>12.5</v>
      </c>
      <c r="CN3" s="48">
        <v>4.55</v>
      </c>
      <c r="CO3" s="48">
        <v>41.5</v>
      </c>
      <c r="CP3" s="48">
        <v>8.3299999999999999E-2</v>
      </c>
      <c r="CQ3" s="48">
        <v>0.42699999999999999</v>
      </c>
      <c r="CR3" s="48">
        <v>0.17</v>
      </c>
      <c r="CS3" s="48">
        <v>9.7900000000000001E-3</v>
      </c>
      <c r="CT3" s="48">
        <v>0.57999999999999996</v>
      </c>
      <c r="CU3" s="48">
        <v>0.84299999999999997</v>
      </c>
      <c r="CV3" s="48">
        <v>0.248</v>
      </c>
      <c r="CW3" s="48">
        <v>7.16</v>
      </c>
      <c r="CX3" s="48">
        <v>3.3700000000000001E-2</v>
      </c>
      <c r="CY3" s="48">
        <v>0.20599999999999999</v>
      </c>
      <c r="CZ3" s="48">
        <v>7.9500000000000001E-2</v>
      </c>
      <c r="DA3" s="48">
        <v>9.64E-2</v>
      </c>
      <c r="DB3" s="48">
        <v>0.24299999999999999</v>
      </c>
      <c r="DC3" s="48">
        <v>6.9099999999999995E-2</v>
      </c>
      <c r="DD3" s="48">
        <v>2.3300000000000001E-2</v>
      </c>
      <c r="DE3" s="48">
        <v>0.45600000000000002</v>
      </c>
      <c r="DF3" s="48">
        <v>0.34699999999999998</v>
      </c>
      <c r="DG3" s="48">
        <v>3.3400000000000001E-3</v>
      </c>
      <c r="DH3" s="48">
        <v>2.8300000000000001E-3</v>
      </c>
      <c r="DI3" s="48">
        <v>2.64E-3</v>
      </c>
      <c r="DJ3" s="48">
        <v>4.5999999999999999E-2</v>
      </c>
      <c r="DK3" s="48">
        <v>5.2900000000000004E-3</v>
      </c>
      <c r="DL3" s="48">
        <v>8.0699999999999999E-4</v>
      </c>
      <c r="DM3" s="48">
        <v>4.9500000000000002E-2</v>
      </c>
      <c r="DN3" s="48">
        <v>3.1199999999999999E-2</v>
      </c>
      <c r="DO3" s="48">
        <v>0.49099999999999999</v>
      </c>
      <c r="DP3" s="48">
        <v>5.74E-2</v>
      </c>
      <c r="DQ3" s="48">
        <v>4.2299999999999997E-2</v>
      </c>
      <c r="DR3" s="48">
        <v>3.63E-3</v>
      </c>
      <c r="DS3" s="48">
        <v>3.3600000000000001E-3</v>
      </c>
      <c r="DT3" s="48">
        <v>5.3899999999999998E-3</v>
      </c>
      <c r="DU3" s="48">
        <v>1.4800000000000001E-2</v>
      </c>
      <c r="DV3" s="48">
        <v>1.7600000000000001E-3</v>
      </c>
      <c r="DW3" s="48">
        <v>1.37E-2</v>
      </c>
      <c r="DX3" s="48">
        <v>5.5300000000000002E-3</v>
      </c>
      <c r="DY3" s="48">
        <v>1.8599999999999998E-2</v>
      </c>
      <c r="DZ3" s="48">
        <v>1.6400000000000001E-2</v>
      </c>
      <c r="EA3" s="48">
        <v>4.5799999999999999E-3</v>
      </c>
      <c r="EB3" s="48">
        <v>3.1099999999999999E-3</v>
      </c>
    </row>
    <row r="4" spans="1:132" s="37" customFormat="1" ht="12.75">
      <c r="A4" s="38"/>
      <c r="B4" s="16" t="s">
        <v>356</v>
      </c>
      <c r="C4" s="38" t="s">
        <v>357</v>
      </c>
      <c r="D4" s="16" t="s">
        <v>356</v>
      </c>
      <c r="E4" s="16" t="s">
        <v>358</v>
      </c>
      <c r="F4" s="16" t="s">
        <v>367</v>
      </c>
      <c r="G4" s="39" t="s">
        <v>368</v>
      </c>
      <c r="H4" s="39" t="s">
        <v>361</v>
      </c>
      <c r="I4" s="40">
        <v>43307</v>
      </c>
      <c r="J4" s="41">
        <v>50</v>
      </c>
      <c r="K4" s="42">
        <v>8</v>
      </c>
      <c r="L4" s="43">
        <v>3</v>
      </c>
      <c r="M4" s="42" t="s">
        <v>362</v>
      </c>
      <c r="N4" s="42" t="s">
        <v>363</v>
      </c>
      <c r="O4" s="42"/>
      <c r="P4" s="42" t="s">
        <v>364</v>
      </c>
      <c r="Q4" s="38">
        <v>64</v>
      </c>
      <c r="R4" s="38">
        <v>5</v>
      </c>
      <c r="S4" s="38" t="s">
        <v>356</v>
      </c>
      <c r="T4" s="44"/>
      <c r="U4" s="45"/>
      <c r="V4" s="46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27">
        <v>110966991.5314685</v>
      </c>
      <c r="AL4" s="27">
        <v>43</v>
      </c>
      <c r="AM4" s="27">
        <v>26479</v>
      </c>
      <c r="AN4" s="27">
        <v>21473</v>
      </c>
      <c r="AO4" s="27">
        <v>73292</v>
      </c>
      <c r="AP4" s="27">
        <v>249812</v>
      </c>
      <c r="AQ4" s="27">
        <v>858</v>
      </c>
      <c r="AR4" s="27">
        <v>25284</v>
      </c>
      <c r="AS4" s="27">
        <v>51141</v>
      </c>
      <c r="AT4" s="27">
        <v>51.8</v>
      </c>
      <c r="AU4" s="27">
        <v>7379</v>
      </c>
      <c r="AV4" s="27">
        <v>7549</v>
      </c>
      <c r="AW4" s="27">
        <v>44.5</v>
      </c>
      <c r="AX4" s="27">
        <v>41.8</v>
      </c>
      <c r="AY4" s="27">
        <v>43.2</v>
      </c>
      <c r="AZ4" s="27">
        <v>218</v>
      </c>
      <c r="BA4" s="27">
        <v>103382</v>
      </c>
      <c r="BB4" s="27">
        <v>39.9</v>
      </c>
      <c r="BC4" s="27">
        <v>57.7</v>
      </c>
      <c r="BD4" s="27">
        <v>42.1</v>
      </c>
      <c r="BE4" s="27">
        <v>41.5</v>
      </c>
      <c r="BF4" s="27">
        <v>52.6</v>
      </c>
      <c r="BG4" s="27">
        <v>52.9</v>
      </c>
      <c r="BH4" s="27">
        <v>52.8</v>
      </c>
      <c r="BI4" s="27">
        <v>30.4</v>
      </c>
      <c r="BJ4" s="27">
        <v>26.6</v>
      </c>
      <c r="BK4" s="27">
        <v>69</v>
      </c>
      <c r="BL4" s="27">
        <v>41.8</v>
      </c>
      <c r="BM4" s="27">
        <v>41.8</v>
      </c>
      <c r="BN4" s="27">
        <v>42.2</v>
      </c>
      <c r="BO4" s="27">
        <v>41.5</v>
      </c>
      <c r="BP4" s="27">
        <v>38.6</v>
      </c>
      <c r="BQ4" s="27">
        <v>22.5</v>
      </c>
      <c r="BR4" s="27">
        <v>37</v>
      </c>
      <c r="BS4" s="27">
        <v>27.9</v>
      </c>
      <c r="BT4" s="27">
        <v>41.5</v>
      </c>
      <c r="BU4" s="27">
        <v>65.8</v>
      </c>
      <c r="BV4" s="27">
        <v>38.299999999999997</v>
      </c>
      <c r="BW4" s="27">
        <v>41.1</v>
      </c>
      <c r="BX4" s="27">
        <v>50.3</v>
      </c>
      <c r="BY4" s="27">
        <v>38.5</v>
      </c>
      <c r="BZ4" s="27">
        <v>39</v>
      </c>
      <c r="CA4" s="27">
        <v>42.5</v>
      </c>
      <c r="CB4" s="27">
        <v>3.94</v>
      </c>
      <c r="CC4" s="27">
        <v>49.3</v>
      </c>
      <c r="CD4" s="27">
        <v>34.200000000000003</v>
      </c>
      <c r="CE4" s="27">
        <v>40.700000000000003</v>
      </c>
      <c r="CF4" s="27">
        <v>40.5</v>
      </c>
      <c r="CG4" s="48"/>
      <c r="CH4" s="48">
        <v>0.68400000000000005</v>
      </c>
      <c r="CI4" s="48">
        <v>8.94</v>
      </c>
      <c r="CJ4" s="48">
        <v>0.20699999999999999</v>
      </c>
      <c r="CK4" s="48">
        <v>0.503</v>
      </c>
      <c r="CL4" s="48">
        <v>94.3</v>
      </c>
      <c r="CM4" s="48">
        <v>14.6</v>
      </c>
      <c r="CN4" s="48">
        <v>4.8899999999999997</v>
      </c>
      <c r="CO4" s="48">
        <v>69.5</v>
      </c>
      <c r="CP4" s="48">
        <v>0.11799999999999999</v>
      </c>
      <c r="CQ4" s="48">
        <v>0.55100000000000005</v>
      </c>
      <c r="CR4" s="48">
        <v>0.41099999999999998</v>
      </c>
      <c r="CS4" s="48">
        <v>3.0200000000000001E-2</v>
      </c>
      <c r="CT4" s="48">
        <v>0.79300000000000004</v>
      </c>
      <c r="CU4" s="48">
        <v>0.89500000000000002</v>
      </c>
      <c r="CV4" s="48">
        <v>0.23899999999999999</v>
      </c>
      <c r="CW4" s="48">
        <v>7.57</v>
      </c>
      <c r="CX4" s="48">
        <v>4.0399999999999998E-2</v>
      </c>
      <c r="CY4" s="48">
        <v>0.252</v>
      </c>
      <c r="CZ4" s="48">
        <v>0.152</v>
      </c>
      <c r="DA4" s="48">
        <v>9.2399999999999996E-2</v>
      </c>
      <c r="DB4" s="48">
        <v>0.26700000000000002</v>
      </c>
      <c r="DC4" s="48">
        <v>2.5899999999999999E-2</v>
      </c>
      <c r="DD4" s="48">
        <v>2.8400000000000002E-2</v>
      </c>
      <c r="DE4" s="48">
        <v>0.495</v>
      </c>
      <c r="DF4" s="48">
        <v>0.45</v>
      </c>
      <c r="DG4" s="48">
        <v>6.77E-3</v>
      </c>
      <c r="DH4" s="48">
        <v>2.8700000000000002E-3</v>
      </c>
      <c r="DI4" s="48">
        <v>2.2599999999999999E-2</v>
      </c>
      <c r="DJ4" s="48">
        <v>5.8399999999999999E-4</v>
      </c>
      <c r="DK4" s="48">
        <v>1.09E-2</v>
      </c>
      <c r="DL4" s="48">
        <v>7.8100000000000003E-2</v>
      </c>
      <c r="DM4" s="48">
        <v>4.7300000000000002E-2</v>
      </c>
      <c r="DN4" s="48">
        <v>2.0299999999999999E-2</v>
      </c>
      <c r="DO4" s="48">
        <v>0.438</v>
      </c>
      <c r="DP4" s="48">
        <v>6.9599999999999995E-2</v>
      </c>
      <c r="DQ4" s="48">
        <v>2.41E-4</v>
      </c>
      <c r="DR4" s="48">
        <v>2.1900000000000001E-3</v>
      </c>
      <c r="DS4" s="48">
        <v>8.8000000000000005E-3</v>
      </c>
      <c r="DT4" s="48">
        <v>3.7399999999999998E-3</v>
      </c>
      <c r="DU4" s="48">
        <v>3.0400000000000002E-4</v>
      </c>
      <c r="DV4" s="48">
        <v>1.7799999999999999E-3</v>
      </c>
      <c r="DW4" s="48">
        <v>5.6300000000000002E-4</v>
      </c>
      <c r="DX4" s="48">
        <v>9.41E-3</v>
      </c>
      <c r="DY4" s="48">
        <v>1.4500000000000001E-2</v>
      </c>
      <c r="DZ4" s="48">
        <v>1.21E-2</v>
      </c>
      <c r="EA4" s="48">
        <v>4.7000000000000002E-3</v>
      </c>
      <c r="EB4" s="48">
        <v>5.0000000000000001E-3</v>
      </c>
    </row>
    <row r="5" spans="1:132" s="37" customFormat="1" ht="12.75">
      <c r="A5" s="15"/>
      <c r="B5" s="16"/>
      <c r="C5" s="38" t="s">
        <v>357</v>
      </c>
      <c r="D5" s="16"/>
      <c r="E5" s="16" t="s">
        <v>358</v>
      </c>
      <c r="F5" s="16" t="s">
        <v>369</v>
      </c>
      <c r="G5" s="39" t="s">
        <v>370</v>
      </c>
      <c r="H5" s="39" t="s">
        <v>361</v>
      </c>
      <c r="I5" s="40">
        <v>43307</v>
      </c>
      <c r="J5" s="41">
        <v>50</v>
      </c>
      <c r="K5" s="42">
        <v>8</v>
      </c>
      <c r="L5" s="43">
        <v>3</v>
      </c>
      <c r="M5" s="42" t="s">
        <v>362</v>
      </c>
      <c r="N5" s="42" t="s">
        <v>363</v>
      </c>
      <c r="O5" s="42"/>
      <c r="P5" s="42" t="s">
        <v>364</v>
      </c>
      <c r="Q5" s="38">
        <v>64</v>
      </c>
      <c r="R5" s="38">
        <v>5</v>
      </c>
      <c r="S5" s="38" t="s">
        <v>356</v>
      </c>
      <c r="T5" s="44"/>
      <c r="U5" s="45"/>
      <c r="V5" s="46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27">
        <v>100532635.12182558</v>
      </c>
      <c r="AL5" s="27">
        <v>43.3</v>
      </c>
      <c r="AM5" s="27">
        <v>26933</v>
      </c>
      <c r="AN5" s="27">
        <v>22300</v>
      </c>
      <c r="AO5" s="27">
        <v>74456</v>
      </c>
      <c r="AP5" s="27">
        <v>251925</v>
      </c>
      <c r="AQ5" s="27">
        <v>879</v>
      </c>
      <c r="AR5" s="27">
        <v>25837</v>
      </c>
      <c r="AS5" s="27">
        <v>53276</v>
      </c>
      <c r="AT5" s="27">
        <v>52.5</v>
      </c>
      <c r="AU5" s="27">
        <v>7465</v>
      </c>
      <c r="AV5" s="27">
        <v>7502</v>
      </c>
      <c r="AW5" s="27">
        <v>44.6</v>
      </c>
      <c r="AX5" s="27">
        <v>42.5</v>
      </c>
      <c r="AY5" s="27">
        <v>42.3</v>
      </c>
      <c r="AZ5" s="27">
        <v>218</v>
      </c>
      <c r="BA5" s="27">
        <v>103382</v>
      </c>
      <c r="BB5" s="27">
        <v>40.799999999999997</v>
      </c>
      <c r="BC5" s="27">
        <v>58.2</v>
      </c>
      <c r="BD5" s="27">
        <v>43.4</v>
      </c>
      <c r="BE5" s="27">
        <v>44.2</v>
      </c>
      <c r="BF5" s="27">
        <v>56.3</v>
      </c>
      <c r="BG5" s="27">
        <v>55.5</v>
      </c>
      <c r="BH5" s="27">
        <v>55.7</v>
      </c>
      <c r="BI5" s="27">
        <v>32.4</v>
      </c>
      <c r="BJ5" s="27">
        <v>27.2</v>
      </c>
      <c r="BK5" s="27">
        <v>71</v>
      </c>
      <c r="BL5" s="27">
        <v>42.9</v>
      </c>
      <c r="BM5" s="27">
        <v>42.3</v>
      </c>
      <c r="BN5" s="27">
        <v>43.4</v>
      </c>
      <c r="BO5" s="27">
        <v>43.2</v>
      </c>
      <c r="BP5" s="27">
        <v>40.299999999999997</v>
      </c>
      <c r="BQ5" s="27">
        <v>24</v>
      </c>
      <c r="BR5" s="27">
        <v>39.1</v>
      </c>
      <c r="BS5" s="27">
        <v>30.3</v>
      </c>
      <c r="BT5" s="27">
        <v>45</v>
      </c>
      <c r="BU5" s="27">
        <v>68.599999999999994</v>
      </c>
      <c r="BV5" s="27">
        <v>40.299999999999997</v>
      </c>
      <c r="BW5" s="27">
        <v>42.8</v>
      </c>
      <c r="BX5" s="27">
        <v>54.2</v>
      </c>
      <c r="BY5" s="27">
        <v>40.799999999999997</v>
      </c>
      <c r="BZ5" s="27">
        <v>42.5</v>
      </c>
      <c r="CA5" s="27">
        <v>45.4</v>
      </c>
      <c r="CB5" s="27">
        <v>4.13</v>
      </c>
      <c r="CC5" s="27">
        <v>53.2</v>
      </c>
      <c r="CD5" s="27">
        <v>37.6</v>
      </c>
      <c r="CE5" s="27">
        <v>43.6</v>
      </c>
      <c r="CF5" s="27">
        <v>42.5</v>
      </c>
      <c r="CG5" s="48"/>
      <c r="CH5" s="48">
        <v>0.65400000000000003</v>
      </c>
      <c r="CI5" s="48">
        <v>14.8</v>
      </c>
      <c r="CJ5" s="48">
        <v>0.29599999999999999</v>
      </c>
      <c r="CK5" s="48">
        <v>0.73699999999999999</v>
      </c>
      <c r="CL5" s="48">
        <v>83.3</v>
      </c>
      <c r="CM5" s="48">
        <v>15.1</v>
      </c>
      <c r="CN5" s="48">
        <v>5.25</v>
      </c>
      <c r="CO5" s="48">
        <v>67.5</v>
      </c>
      <c r="CP5" s="48">
        <v>7.7299999999999994E-2</v>
      </c>
      <c r="CQ5" s="48">
        <v>0.56100000000000005</v>
      </c>
      <c r="CR5" s="48">
        <v>0.53100000000000003</v>
      </c>
      <c r="CS5" s="48">
        <v>4.6699999999999998E-2</v>
      </c>
      <c r="CT5" s="48">
        <v>0.74199999999999999</v>
      </c>
      <c r="CU5" s="48">
        <v>1.01</v>
      </c>
      <c r="CV5" s="48">
        <v>0.28599999999999998</v>
      </c>
      <c r="CW5" s="48">
        <v>8.4600000000000009</v>
      </c>
      <c r="CX5" s="48">
        <v>3.15E-2</v>
      </c>
      <c r="CY5" s="48">
        <v>0.34200000000000003</v>
      </c>
      <c r="CZ5" s="48">
        <v>8.9599999999999999E-2</v>
      </c>
      <c r="DA5" s="48">
        <v>8.5400000000000004E-2</v>
      </c>
      <c r="DB5" s="48">
        <v>0.23100000000000001</v>
      </c>
      <c r="DC5" s="48">
        <v>4.3099999999999999E-2</v>
      </c>
      <c r="DD5" s="48">
        <v>3.1300000000000001E-2</v>
      </c>
      <c r="DE5" s="48">
        <v>0.58199999999999996</v>
      </c>
      <c r="DF5" s="48">
        <v>0.35199999999999998</v>
      </c>
      <c r="DG5" s="48">
        <v>9.4599999999999997E-3</v>
      </c>
      <c r="DH5" s="48">
        <v>3.1099999999999999E-3</v>
      </c>
      <c r="DI5" s="48">
        <v>1.1299999999999999E-2</v>
      </c>
      <c r="DJ5" s="48">
        <v>5.11E-2</v>
      </c>
      <c r="DK5" s="48">
        <v>5.9199999999999999E-3</v>
      </c>
      <c r="DL5" s="48">
        <v>8.9800000000000004E-4</v>
      </c>
      <c r="DM5" s="48">
        <v>3.8899999999999997E-2</v>
      </c>
      <c r="DN5" s="48">
        <v>2.53E-2</v>
      </c>
      <c r="DO5" s="48">
        <v>0.51100000000000001</v>
      </c>
      <c r="DP5" s="48">
        <v>9.11E-2</v>
      </c>
      <c r="DQ5" s="48">
        <v>2.6400000000000002E-4</v>
      </c>
      <c r="DR5" s="48">
        <v>3.3300000000000001E-3</v>
      </c>
      <c r="DS5" s="48">
        <v>3.7000000000000002E-3</v>
      </c>
      <c r="DT5" s="48">
        <v>1.9E-3</v>
      </c>
      <c r="DU5" s="48">
        <v>9.7099999999999999E-3</v>
      </c>
      <c r="DV5" s="48">
        <v>3.8999999999999998E-3</v>
      </c>
      <c r="DW5" s="48">
        <v>9.0500000000000008E-3</v>
      </c>
      <c r="DX5" s="48">
        <v>1.84E-2</v>
      </c>
      <c r="DY5" s="48">
        <v>1.66E-2</v>
      </c>
      <c r="DZ5" s="48">
        <v>2.0199999999999999E-2</v>
      </c>
      <c r="EA5" s="48">
        <v>5.0699999999999999E-3</v>
      </c>
      <c r="EB5" s="48">
        <v>3.3899999999999998E-3</v>
      </c>
    </row>
    <row r="6" spans="1:132" s="37" customFormat="1" ht="12.75">
      <c r="A6" s="15"/>
      <c r="B6" s="16"/>
      <c r="C6" s="38" t="s">
        <v>357</v>
      </c>
      <c r="D6" s="16"/>
      <c r="E6" s="16" t="s">
        <v>358</v>
      </c>
      <c r="F6" s="16" t="s">
        <v>371</v>
      </c>
      <c r="G6" s="39" t="s">
        <v>361</v>
      </c>
      <c r="H6" s="39" t="s">
        <v>361</v>
      </c>
      <c r="I6" s="40">
        <v>43307</v>
      </c>
      <c r="J6" s="41">
        <v>50</v>
      </c>
      <c r="K6" s="42">
        <v>8</v>
      </c>
      <c r="L6" s="43">
        <v>3</v>
      </c>
      <c r="M6" s="42" t="s">
        <v>362</v>
      </c>
      <c r="N6" s="42" t="s">
        <v>363</v>
      </c>
      <c r="O6" s="42"/>
      <c r="P6" s="42" t="s">
        <v>364</v>
      </c>
      <c r="Q6" s="38">
        <v>64</v>
      </c>
      <c r="R6" s="38">
        <v>5</v>
      </c>
      <c r="S6" s="38" t="s">
        <v>356</v>
      </c>
      <c r="T6" s="44"/>
      <c r="U6" s="45"/>
      <c r="V6" s="46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27">
        <v>103370413.4865649</v>
      </c>
      <c r="AL6" s="27">
        <v>42.7</v>
      </c>
      <c r="AM6" s="27">
        <v>26657</v>
      </c>
      <c r="AN6" s="27">
        <v>21539</v>
      </c>
      <c r="AO6" s="27">
        <v>73001</v>
      </c>
      <c r="AP6" s="27">
        <v>242163</v>
      </c>
      <c r="AQ6" s="27">
        <v>817</v>
      </c>
      <c r="AR6" s="27">
        <v>24746</v>
      </c>
      <c r="AS6" s="27">
        <v>49936</v>
      </c>
      <c r="AT6" s="27">
        <v>51.3</v>
      </c>
      <c r="AU6" s="27">
        <v>7464</v>
      </c>
      <c r="AV6" s="27">
        <v>7557</v>
      </c>
      <c r="AW6" s="27">
        <v>44.9</v>
      </c>
      <c r="AX6" s="27">
        <v>42.5</v>
      </c>
      <c r="AY6" s="27">
        <v>42.2</v>
      </c>
      <c r="AZ6" s="27">
        <v>221</v>
      </c>
      <c r="BA6" s="27">
        <v>103382</v>
      </c>
      <c r="BB6" s="27">
        <v>39.299999999999997</v>
      </c>
      <c r="BC6" s="27">
        <v>57.5</v>
      </c>
      <c r="BD6" s="27">
        <v>41.4</v>
      </c>
      <c r="BE6" s="27">
        <v>42.3</v>
      </c>
      <c r="BF6" s="27">
        <v>53.4</v>
      </c>
      <c r="BG6" s="27">
        <v>54.1</v>
      </c>
      <c r="BH6" s="27">
        <v>53.8</v>
      </c>
      <c r="BI6" s="27">
        <v>31.3</v>
      </c>
      <c r="BJ6" s="27">
        <v>26.1</v>
      </c>
      <c r="BK6" s="27">
        <v>68.7</v>
      </c>
      <c r="BL6" s="27">
        <v>42</v>
      </c>
      <c r="BM6" s="27">
        <v>42.5</v>
      </c>
      <c r="BN6" s="27">
        <v>42.9</v>
      </c>
      <c r="BO6" s="27">
        <v>42.2</v>
      </c>
      <c r="BP6" s="27">
        <v>38.9</v>
      </c>
      <c r="BQ6" s="27">
        <v>22.4</v>
      </c>
      <c r="BR6" s="27">
        <v>37.6</v>
      </c>
      <c r="BS6" s="27">
        <v>29.1</v>
      </c>
      <c r="BT6" s="27">
        <v>42.7</v>
      </c>
      <c r="BU6" s="27">
        <v>67</v>
      </c>
      <c r="BV6" s="27">
        <v>39.6</v>
      </c>
      <c r="BW6" s="27">
        <v>41.7</v>
      </c>
      <c r="BX6" s="27">
        <v>52.1</v>
      </c>
      <c r="BY6" s="27">
        <v>39.299999999999997</v>
      </c>
      <c r="BZ6" s="27">
        <v>40.5</v>
      </c>
      <c r="CA6" s="27">
        <v>43</v>
      </c>
      <c r="CB6" s="27">
        <v>4.03</v>
      </c>
      <c r="CC6" s="27">
        <v>50</v>
      </c>
      <c r="CD6" s="27">
        <v>34.5</v>
      </c>
      <c r="CE6" s="27">
        <v>41.3</v>
      </c>
      <c r="CF6" s="27">
        <v>42.2</v>
      </c>
      <c r="CG6" s="48"/>
      <c r="CH6" s="48">
        <v>0.66600000000000004</v>
      </c>
      <c r="CI6" s="48">
        <v>14.4</v>
      </c>
      <c r="CJ6" s="48">
        <v>0.25</v>
      </c>
      <c r="CK6" s="48">
        <v>0.67900000000000005</v>
      </c>
      <c r="CL6" s="48">
        <v>103</v>
      </c>
      <c r="CM6" s="48">
        <v>14.7</v>
      </c>
      <c r="CN6" s="48">
        <v>4.6399999999999997</v>
      </c>
      <c r="CO6" s="48">
        <v>50.6</v>
      </c>
      <c r="CP6" s="48">
        <v>8.0199999999999994E-2</v>
      </c>
      <c r="CQ6" s="48">
        <v>0.72699999999999998</v>
      </c>
      <c r="CR6" s="48">
        <v>0.185</v>
      </c>
      <c r="CS6" s="48">
        <v>4.48E-2</v>
      </c>
      <c r="CT6" s="48">
        <v>0.77400000000000002</v>
      </c>
      <c r="CU6" s="48">
        <v>1.1000000000000001</v>
      </c>
      <c r="CV6" s="48">
        <v>0.23400000000000001</v>
      </c>
      <c r="CW6" s="48">
        <v>10.4</v>
      </c>
      <c r="CX6" s="48">
        <v>3.32E-2</v>
      </c>
      <c r="CY6" s="48">
        <v>0.33600000000000002</v>
      </c>
      <c r="CZ6" s="48">
        <v>0.115</v>
      </c>
      <c r="DA6" s="48">
        <v>9.0899999999999995E-2</v>
      </c>
      <c r="DB6" s="48">
        <v>0.23899999999999999</v>
      </c>
      <c r="DC6" s="48">
        <v>3.3799999999999997E-2</v>
      </c>
      <c r="DD6" s="48">
        <v>3.04E-2</v>
      </c>
      <c r="DE6" s="48">
        <v>0.45800000000000002</v>
      </c>
      <c r="DF6" s="48">
        <v>0.35599999999999998</v>
      </c>
      <c r="DG6" s="48">
        <v>1.01E-2</v>
      </c>
      <c r="DH6" s="48">
        <v>6.1199999999999996E-3</v>
      </c>
      <c r="DI6" s="48">
        <v>2.8700000000000002E-3</v>
      </c>
      <c r="DJ6" s="48">
        <v>6.2200000000000005E-4</v>
      </c>
      <c r="DK6" s="48">
        <v>5.7499999999999999E-3</v>
      </c>
      <c r="DL6" s="48">
        <v>4.87E-2</v>
      </c>
      <c r="DM6" s="48">
        <v>4.7600000000000003E-2</v>
      </c>
      <c r="DN6" s="48">
        <v>1.77E-2</v>
      </c>
      <c r="DO6" s="48">
        <v>0.496</v>
      </c>
      <c r="DP6" s="48">
        <v>7.2700000000000001E-2</v>
      </c>
      <c r="DQ6" s="48">
        <v>2.06E-2</v>
      </c>
      <c r="DR6" s="48">
        <v>2.32E-3</v>
      </c>
      <c r="DS6" s="48">
        <v>1.03E-2</v>
      </c>
      <c r="DT6" s="48">
        <v>1.97E-3</v>
      </c>
      <c r="DU6" s="48">
        <v>2.0899999999999998E-2</v>
      </c>
      <c r="DV6" s="48">
        <v>1.8699999999999999E-3</v>
      </c>
      <c r="DW6" s="48">
        <v>8.8000000000000005E-3</v>
      </c>
      <c r="DX6" s="48">
        <v>8.1700000000000002E-3</v>
      </c>
      <c r="DY6" s="48">
        <v>1.72E-2</v>
      </c>
      <c r="DZ6" s="48">
        <v>1.7999999999999999E-2</v>
      </c>
      <c r="EA6" s="48">
        <v>1.09E-2</v>
      </c>
      <c r="EB6" s="48">
        <v>7.9299999999999995E-3</v>
      </c>
    </row>
    <row r="7" spans="1:132" s="37" customFormat="1" ht="12.75">
      <c r="A7" s="15"/>
      <c r="B7" s="16"/>
      <c r="C7" s="38" t="s">
        <v>357</v>
      </c>
      <c r="D7" s="16"/>
      <c r="E7" s="16" t="s">
        <v>358</v>
      </c>
      <c r="F7" s="16" t="s">
        <v>372</v>
      </c>
      <c r="G7" s="39" t="s">
        <v>373</v>
      </c>
      <c r="H7" s="39" t="s">
        <v>361</v>
      </c>
      <c r="I7" s="40">
        <v>43307</v>
      </c>
      <c r="J7" s="41">
        <v>50</v>
      </c>
      <c r="K7" s="42">
        <v>8</v>
      </c>
      <c r="L7" s="43">
        <v>3</v>
      </c>
      <c r="M7" s="42" t="s">
        <v>362</v>
      </c>
      <c r="N7" s="42" t="s">
        <v>363</v>
      </c>
      <c r="O7" s="42"/>
      <c r="P7" s="42" t="s">
        <v>364</v>
      </c>
      <c r="Q7" s="38">
        <v>64</v>
      </c>
      <c r="R7" s="38">
        <v>5</v>
      </c>
      <c r="S7" s="38" t="s">
        <v>356</v>
      </c>
      <c r="T7" s="44"/>
      <c r="U7" s="45"/>
      <c r="V7" s="46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27">
        <v>104340917.45196904</v>
      </c>
      <c r="AL7" s="27">
        <v>43.8</v>
      </c>
      <c r="AM7" s="27">
        <v>27371</v>
      </c>
      <c r="AN7" s="27">
        <v>21990</v>
      </c>
      <c r="AO7" s="27">
        <v>74590</v>
      </c>
      <c r="AP7" s="27">
        <v>249021</v>
      </c>
      <c r="AQ7" s="27">
        <v>848</v>
      </c>
      <c r="AR7" s="27">
        <v>25071</v>
      </c>
      <c r="AS7" s="27">
        <v>50818</v>
      </c>
      <c r="AT7" s="27">
        <v>51.6</v>
      </c>
      <c r="AU7" s="27">
        <v>7372</v>
      </c>
      <c r="AV7" s="27">
        <v>7416</v>
      </c>
      <c r="AW7" s="27">
        <v>43.7</v>
      </c>
      <c r="AX7" s="27">
        <v>41.9</v>
      </c>
      <c r="AY7" s="27">
        <v>42.8</v>
      </c>
      <c r="AZ7" s="27">
        <v>222</v>
      </c>
      <c r="BA7" s="27">
        <v>103382</v>
      </c>
      <c r="BB7" s="27">
        <v>40.700000000000003</v>
      </c>
      <c r="BC7" s="27">
        <v>58.4</v>
      </c>
      <c r="BD7" s="27">
        <v>41.6</v>
      </c>
      <c r="BE7" s="27">
        <v>42.4</v>
      </c>
      <c r="BF7" s="27">
        <v>54</v>
      </c>
      <c r="BG7" s="27">
        <v>55.3</v>
      </c>
      <c r="BH7" s="27">
        <v>55.1</v>
      </c>
      <c r="BI7" s="27">
        <v>32</v>
      </c>
      <c r="BJ7" s="27">
        <v>27.4</v>
      </c>
      <c r="BK7" s="27">
        <v>69.5</v>
      </c>
      <c r="BL7" s="27">
        <v>41.4</v>
      </c>
      <c r="BM7" s="27">
        <v>41</v>
      </c>
      <c r="BN7" s="27">
        <v>41.5</v>
      </c>
      <c r="BO7" s="27">
        <v>42.3</v>
      </c>
      <c r="BP7" s="27">
        <v>39.5</v>
      </c>
      <c r="BQ7" s="27">
        <v>23.3</v>
      </c>
      <c r="BR7" s="27">
        <v>38.9</v>
      </c>
      <c r="BS7" s="27">
        <v>29.8</v>
      </c>
      <c r="BT7" s="27">
        <v>45.3</v>
      </c>
      <c r="BU7" s="27">
        <v>68.5</v>
      </c>
      <c r="BV7" s="27">
        <v>39.6</v>
      </c>
      <c r="BW7" s="27">
        <v>41.9</v>
      </c>
      <c r="BX7" s="27">
        <v>51.9</v>
      </c>
      <c r="BY7" s="27">
        <v>38.799999999999997</v>
      </c>
      <c r="BZ7" s="27">
        <v>39.4</v>
      </c>
      <c r="CA7" s="27">
        <v>43.1</v>
      </c>
      <c r="CB7" s="27">
        <v>4.24</v>
      </c>
      <c r="CC7" s="27">
        <v>51.8</v>
      </c>
      <c r="CD7" s="27">
        <v>36.1</v>
      </c>
      <c r="CE7" s="27">
        <v>41.4</v>
      </c>
      <c r="CF7" s="27">
        <v>42</v>
      </c>
      <c r="CG7" s="48"/>
      <c r="CH7" s="48">
        <v>0.53800000000000003</v>
      </c>
      <c r="CI7" s="48">
        <v>15.5</v>
      </c>
      <c r="CJ7" s="48">
        <v>0.24</v>
      </c>
      <c r="CK7" s="48">
        <v>0.59799999999999998</v>
      </c>
      <c r="CL7" s="48">
        <v>98.7</v>
      </c>
      <c r="CM7" s="48">
        <v>15.9</v>
      </c>
      <c r="CN7" s="48">
        <v>4.51</v>
      </c>
      <c r="CO7" s="48">
        <v>61.6</v>
      </c>
      <c r="CP7" s="48">
        <v>7.4999999999999997E-2</v>
      </c>
      <c r="CQ7" s="48">
        <v>0.46400000000000002</v>
      </c>
      <c r="CR7" s="48">
        <v>0.36699999999999999</v>
      </c>
      <c r="CS7" s="48">
        <v>5.0799999999999998E-2</v>
      </c>
      <c r="CT7" s="48">
        <v>0.79500000000000004</v>
      </c>
      <c r="CU7" s="48">
        <v>1.34</v>
      </c>
      <c r="CV7" s="48">
        <v>0.254</v>
      </c>
      <c r="CW7" s="48">
        <v>8.8000000000000007</v>
      </c>
      <c r="CX7" s="48">
        <v>3.7100000000000001E-2</v>
      </c>
      <c r="CY7" s="48">
        <v>0.20499999999999999</v>
      </c>
      <c r="CZ7" s="48">
        <v>0.112</v>
      </c>
      <c r="DA7" s="48">
        <v>0.121</v>
      </c>
      <c r="DB7" s="48">
        <v>0.27300000000000002</v>
      </c>
      <c r="DC7" s="48">
        <v>2.5000000000000001E-2</v>
      </c>
      <c r="DD7" s="48">
        <v>5.6399999999999999E-2</v>
      </c>
      <c r="DE7" s="48">
        <v>0.47</v>
      </c>
      <c r="DF7" s="48">
        <v>0.40699999999999997</v>
      </c>
      <c r="DG7" s="48">
        <v>8.5500000000000003E-3</v>
      </c>
      <c r="DH7" s="48">
        <v>6.7000000000000002E-3</v>
      </c>
      <c r="DI7" s="48">
        <v>3.1800000000000002E-2</v>
      </c>
      <c r="DJ7" s="48">
        <v>6.8500000000000005E-2</v>
      </c>
      <c r="DK7" s="48">
        <v>5.7000000000000002E-3</v>
      </c>
      <c r="DL7" s="48">
        <v>0.104</v>
      </c>
      <c r="DM7" s="48">
        <v>3.8699999999999998E-2</v>
      </c>
      <c r="DN7" s="48">
        <v>2.8899999999999999E-2</v>
      </c>
      <c r="DO7" s="48">
        <v>0.59299999999999997</v>
      </c>
      <c r="DP7" s="48">
        <v>8.7800000000000003E-2</v>
      </c>
      <c r="DQ7" s="48">
        <v>5.9700000000000003E-2</v>
      </c>
      <c r="DR7" s="48">
        <v>3.2100000000000002E-3</v>
      </c>
      <c r="DS7" s="48">
        <v>3.5599999999999998E-3</v>
      </c>
      <c r="DT7" s="48">
        <v>4.6600000000000001E-3</v>
      </c>
      <c r="DU7" s="48">
        <v>3.19E-4</v>
      </c>
      <c r="DV7" s="48">
        <v>1.8500000000000001E-3</v>
      </c>
      <c r="DW7" s="48">
        <v>5.9500000000000004E-4</v>
      </c>
      <c r="DX7" s="48">
        <v>1.3899999999999999E-2</v>
      </c>
      <c r="DY7" s="48">
        <v>1.84E-2</v>
      </c>
      <c r="DZ7" s="48">
        <v>1.5599999999999999E-2</v>
      </c>
      <c r="EA7" s="48">
        <v>4.7999999999999996E-3</v>
      </c>
      <c r="EB7" s="48">
        <v>7.1000000000000004E-3</v>
      </c>
    </row>
    <row r="8" spans="1:132" s="37" customFormat="1" ht="12.75">
      <c r="A8" s="15"/>
      <c r="B8" s="16"/>
      <c r="C8" s="38" t="s">
        <v>357</v>
      </c>
      <c r="D8" s="16"/>
      <c r="E8" s="16" t="s">
        <v>358</v>
      </c>
      <c r="F8" s="16" t="s">
        <v>374</v>
      </c>
      <c r="G8" s="39" t="s">
        <v>375</v>
      </c>
      <c r="H8" s="39" t="s">
        <v>361</v>
      </c>
      <c r="I8" s="40">
        <v>43307</v>
      </c>
      <c r="J8" s="41">
        <v>50</v>
      </c>
      <c r="K8" s="42">
        <v>8</v>
      </c>
      <c r="L8" s="43">
        <v>3</v>
      </c>
      <c r="M8" s="42" t="s">
        <v>362</v>
      </c>
      <c r="N8" s="42" t="s">
        <v>363</v>
      </c>
      <c r="O8" s="42"/>
      <c r="P8" s="42" t="s">
        <v>364</v>
      </c>
      <c r="Q8" s="38">
        <v>64</v>
      </c>
      <c r="R8" s="38">
        <v>5</v>
      </c>
      <c r="S8" s="38" t="s">
        <v>356</v>
      </c>
      <c r="T8" s="44"/>
      <c r="U8" s="45"/>
      <c r="V8" s="46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27">
        <v>99098552.029260218</v>
      </c>
      <c r="AL8" s="27">
        <v>41.5</v>
      </c>
      <c r="AM8" s="27">
        <v>26090</v>
      </c>
      <c r="AN8" s="27">
        <v>21604</v>
      </c>
      <c r="AO8" s="27">
        <v>72334</v>
      </c>
      <c r="AP8" s="27">
        <v>245610</v>
      </c>
      <c r="AQ8" s="27">
        <v>837</v>
      </c>
      <c r="AR8" s="27">
        <v>24943</v>
      </c>
      <c r="AS8" s="27">
        <v>50414</v>
      </c>
      <c r="AT8" s="27">
        <v>50.9</v>
      </c>
      <c r="AU8" s="27">
        <v>7439</v>
      </c>
      <c r="AV8" s="27">
        <v>7369</v>
      </c>
      <c r="AW8" s="27">
        <v>43.8</v>
      </c>
      <c r="AX8" s="27">
        <v>41.2</v>
      </c>
      <c r="AY8" s="27">
        <v>41</v>
      </c>
      <c r="AZ8" s="27">
        <v>220</v>
      </c>
      <c r="BA8" s="27">
        <v>103382</v>
      </c>
      <c r="BB8" s="27">
        <v>39.4</v>
      </c>
      <c r="BC8" s="27">
        <v>60.5</v>
      </c>
      <c r="BD8" s="27">
        <v>40.9</v>
      </c>
      <c r="BE8" s="27">
        <v>41</v>
      </c>
      <c r="BF8" s="27">
        <v>53.9</v>
      </c>
      <c r="BG8" s="27">
        <v>53.1</v>
      </c>
      <c r="BH8" s="27">
        <v>53.6</v>
      </c>
      <c r="BI8" s="27">
        <v>31.6</v>
      </c>
      <c r="BJ8" s="27">
        <v>26.3</v>
      </c>
      <c r="BK8" s="27">
        <v>68.400000000000006</v>
      </c>
      <c r="BL8" s="27">
        <v>41.4</v>
      </c>
      <c r="BM8" s="27">
        <v>42</v>
      </c>
      <c r="BN8" s="27">
        <v>41</v>
      </c>
      <c r="BO8" s="27">
        <v>42.4</v>
      </c>
      <c r="BP8" s="27">
        <v>38.700000000000003</v>
      </c>
      <c r="BQ8" s="27">
        <v>23.1</v>
      </c>
      <c r="BR8" s="27">
        <v>37.6</v>
      </c>
      <c r="BS8" s="27">
        <v>28.6</v>
      </c>
      <c r="BT8" s="27">
        <v>42</v>
      </c>
      <c r="BU8" s="27">
        <v>65.400000000000006</v>
      </c>
      <c r="BV8" s="27">
        <v>38.6</v>
      </c>
      <c r="BW8" s="27">
        <v>40.700000000000003</v>
      </c>
      <c r="BX8" s="27">
        <v>50.2</v>
      </c>
      <c r="BY8" s="27">
        <v>38.1</v>
      </c>
      <c r="BZ8" s="27">
        <v>39.9</v>
      </c>
      <c r="CA8" s="27">
        <v>43.6</v>
      </c>
      <c r="CB8" s="27">
        <v>3.93</v>
      </c>
      <c r="CC8" s="27">
        <v>48.8</v>
      </c>
      <c r="CD8" s="27">
        <v>34.799999999999997</v>
      </c>
      <c r="CE8" s="27">
        <v>40.200000000000003</v>
      </c>
      <c r="CF8" s="27">
        <v>40.5</v>
      </c>
      <c r="CG8" s="48"/>
      <c r="CH8" s="48">
        <v>0.53400000000000003</v>
      </c>
      <c r="CI8" s="48">
        <v>14</v>
      </c>
      <c r="CJ8" s="48">
        <v>0.34300000000000003</v>
      </c>
      <c r="CK8" s="48">
        <v>0.56599999999999995</v>
      </c>
      <c r="CL8" s="48">
        <v>101</v>
      </c>
      <c r="CM8" s="48">
        <v>18.3</v>
      </c>
      <c r="CN8" s="48">
        <v>6.04</v>
      </c>
      <c r="CO8" s="48">
        <v>79.7</v>
      </c>
      <c r="CP8" s="48">
        <v>7.6899999999999996E-2</v>
      </c>
      <c r="CQ8" s="48">
        <v>0.51100000000000001</v>
      </c>
      <c r="CR8" s="48">
        <v>0.38800000000000001</v>
      </c>
      <c r="CS8" s="48">
        <v>5.1400000000000001E-2</v>
      </c>
      <c r="CT8" s="48">
        <v>0.80400000000000005</v>
      </c>
      <c r="CU8" s="48">
        <v>0.94599999999999995</v>
      </c>
      <c r="CV8" s="48">
        <v>0.30299999999999999</v>
      </c>
      <c r="CW8" s="48">
        <v>8.89</v>
      </c>
      <c r="CX8" s="48">
        <v>3.1099999999999999E-2</v>
      </c>
      <c r="CY8" s="48">
        <v>0.20799999999999999</v>
      </c>
      <c r="CZ8" s="48">
        <v>0.123</v>
      </c>
      <c r="DA8" s="48">
        <v>0.1</v>
      </c>
      <c r="DB8" s="48">
        <v>0.24399999999999999</v>
      </c>
      <c r="DC8" s="48">
        <v>0.04</v>
      </c>
      <c r="DD8" s="48">
        <v>3.7499999999999999E-2</v>
      </c>
      <c r="DE8" s="48">
        <v>0.51300000000000001</v>
      </c>
      <c r="DF8" s="48">
        <v>0.58699999999999997</v>
      </c>
      <c r="DG8" s="48">
        <v>1.09E-2</v>
      </c>
      <c r="DH8" s="48">
        <v>3.1700000000000001E-3</v>
      </c>
      <c r="DI8" s="48">
        <v>2.53E-2</v>
      </c>
      <c r="DJ8" s="48">
        <v>6.4199999999999999E-4</v>
      </c>
      <c r="DK8" s="48">
        <v>5.9899999999999997E-3</v>
      </c>
      <c r="DL8" s="48">
        <v>9.0399999999999996E-4</v>
      </c>
      <c r="DM8" s="48">
        <v>3.6900000000000002E-2</v>
      </c>
      <c r="DN8" s="48">
        <v>3.5099999999999999E-2</v>
      </c>
      <c r="DO8" s="48">
        <v>0.53</v>
      </c>
      <c r="DP8" s="48">
        <v>7.9399999999999998E-2</v>
      </c>
      <c r="DQ8" s="48">
        <v>2.6499999999999999E-4</v>
      </c>
      <c r="DR8" s="48">
        <v>2.3900000000000002E-3</v>
      </c>
      <c r="DS8" s="48">
        <v>4.7699999999999999E-3</v>
      </c>
      <c r="DT8" s="48">
        <v>2.0100000000000001E-3</v>
      </c>
      <c r="DU8" s="48">
        <v>3.4500000000000003E-2</v>
      </c>
      <c r="DV8" s="48">
        <v>1.9499999999999999E-3</v>
      </c>
      <c r="DW8" s="48">
        <v>6.2100000000000002E-4</v>
      </c>
      <c r="DX8" s="48">
        <v>1.2500000000000001E-2</v>
      </c>
      <c r="DY8" s="48">
        <v>1.5800000000000002E-2</v>
      </c>
      <c r="DZ8" s="48">
        <v>1.54E-2</v>
      </c>
      <c r="EA8" s="48">
        <v>4.8999999999999998E-3</v>
      </c>
      <c r="EB8" s="48">
        <v>5.2399999999999999E-3</v>
      </c>
    </row>
    <row r="9" spans="1:132" s="37" customFormat="1" ht="12.75">
      <c r="A9" s="15"/>
      <c r="B9" s="49"/>
      <c r="C9" s="50" t="s">
        <v>357</v>
      </c>
      <c r="D9" s="38"/>
      <c r="E9" s="16" t="s">
        <v>358</v>
      </c>
      <c r="F9" s="16" t="s">
        <v>376</v>
      </c>
      <c r="G9" s="39" t="s">
        <v>377</v>
      </c>
      <c r="H9" s="39" t="s">
        <v>361</v>
      </c>
      <c r="I9" s="40">
        <v>43307</v>
      </c>
      <c r="J9" s="38">
        <v>50</v>
      </c>
      <c r="K9" s="42">
        <v>8</v>
      </c>
      <c r="L9" s="43">
        <v>3</v>
      </c>
      <c r="M9" s="42" t="s">
        <v>362</v>
      </c>
      <c r="N9" s="42" t="s">
        <v>363</v>
      </c>
      <c r="O9" s="42"/>
      <c r="P9" s="42" t="s">
        <v>364</v>
      </c>
      <c r="Q9" s="38">
        <v>64</v>
      </c>
      <c r="R9" s="38">
        <v>5</v>
      </c>
      <c r="S9" s="38" t="s">
        <v>356</v>
      </c>
      <c r="T9" s="44"/>
      <c r="U9" s="51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27">
        <v>94961566.671144664</v>
      </c>
      <c r="AL9" s="27">
        <v>44.8</v>
      </c>
      <c r="AM9" s="27">
        <v>27600</v>
      </c>
      <c r="AN9" s="27">
        <v>22223</v>
      </c>
      <c r="AO9" s="27">
        <v>75239</v>
      </c>
      <c r="AP9" s="27">
        <v>255044</v>
      </c>
      <c r="AQ9" s="27">
        <v>909</v>
      </c>
      <c r="AR9" s="27">
        <v>25495</v>
      </c>
      <c r="AS9" s="27">
        <v>52399</v>
      </c>
      <c r="AT9" s="27">
        <v>52.2</v>
      </c>
      <c r="AU9" s="27">
        <v>7541</v>
      </c>
      <c r="AV9" s="27">
        <v>7505</v>
      </c>
      <c r="AW9" s="27">
        <v>43.7</v>
      </c>
      <c r="AX9" s="27">
        <v>42.3</v>
      </c>
      <c r="AY9" s="27">
        <v>40.799999999999997</v>
      </c>
      <c r="AZ9" s="27">
        <v>219</v>
      </c>
      <c r="BA9" s="27">
        <v>103382</v>
      </c>
      <c r="BB9" s="27">
        <v>40.9</v>
      </c>
      <c r="BC9" s="27">
        <v>59.8</v>
      </c>
      <c r="BD9" s="27">
        <v>43.3</v>
      </c>
      <c r="BE9" s="27">
        <v>43.1</v>
      </c>
      <c r="BF9" s="27">
        <v>53.3</v>
      </c>
      <c r="BG9" s="27">
        <v>55.9</v>
      </c>
      <c r="BH9" s="27">
        <v>54.4</v>
      </c>
      <c r="BI9" s="27">
        <v>33.200000000000003</v>
      </c>
      <c r="BJ9" s="27">
        <v>26.8</v>
      </c>
      <c r="BK9" s="27">
        <v>70.8</v>
      </c>
      <c r="BL9" s="27">
        <v>42.8</v>
      </c>
      <c r="BM9" s="27">
        <v>43.3</v>
      </c>
      <c r="BN9" s="27">
        <v>42.2</v>
      </c>
      <c r="BO9" s="27">
        <v>43.1</v>
      </c>
      <c r="BP9" s="27">
        <v>39.5</v>
      </c>
      <c r="BQ9" s="27">
        <v>23</v>
      </c>
      <c r="BR9" s="27">
        <v>38.799999999999997</v>
      </c>
      <c r="BS9" s="27">
        <v>29.5</v>
      </c>
      <c r="BT9" s="27">
        <v>44</v>
      </c>
      <c r="BU9" s="27">
        <v>69.099999999999994</v>
      </c>
      <c r="BV9" s="27">
        <v>39.1</v>
      </c>
      <c r="BW9" s="27">
        <v>40.700000000000003</v>
      </c>
      <c r="BX9" s="27">
        <v>51.8</v>
      </c>
      <c r="BY9" s="27">
        <v>39.9</v>
      </c>
      <c r="BZ9" s="27">
        <v>41.4</v>
      </c>
      <c r="CA9" s="27">
        <v>44.2</v>
      </c>
      <c r="CB9" s="27">
        <v>4.0199999999999996</v>
      </c>
      <c r="CC9" s="27">
        <v>50</v>
      </c>
      <c r="CD9" s="27">
        <v>34.5</v>
      </c>
      <c r="CE9" s="27">
        <v>41.9</v>
      </c>
      <c r="CF9" s="27">
        <v>41.1</v>
      </c>
      <c r="CG9" s="48"/>
      <c r="CH9" s="48">
        <v>0.75600000000000001</v>
      </c>
      <c r="CI9" s="48">
        <v>16.100000000000001</v>
      </c>
      <c r="CJ9" s="48">
        <v>0.35099999999999998</v>
      </c>
      <c r="CK9" s="48">
        <v>0.624</v>
      </c>
      <c r="CL9" s="48">
        <v>98.5</v>
      </c>
      <c r="CM9" s="48">
        <v>18.8</v>
      </c>
      <c r="CN9" s="48">
        <v>4.6500000000000004</v>
      </c>
      <c r="CO9" s="48">
        <v>114</v>
      </c>
      <c r="CP9" s="48">
        <v>6.5699999999999995E-2</v>
      </c>
      <c r="CQ9" s="48">
        <v>0.53100000000000003</v>
      </c>
      <c r="CR9" s="48">
        <v>0.20300000000000001</v>
      </c>
      <c r="CS9" s="48">
        <v>4.9399999999999999E-2</v>
      </c>
      <c r="CT9" s="48">
        <v>0.78200000000000003</v>
      </c>
      <c r="CU9" s="48">
        <v>1.1599999999999999</v>
      </c>
      <c r="CV9" s="48">
        <v>0.251</v>
      </c>
      <c r="CW9" s="48">
        <v>9.1199999999999992</v>
      </c>
      <c r="CX9" s="48">
        <v>4.0099999999999997E-2</v>
      </c>
      <c r="CY9" s="48">
        <v>0.28000000000000003</v>
      </c>
      <c r="CZ9" s="48">
        <v>0.112</v>
      </c>
      <c r="DA9" s="48">
        <v>0.106</v>
      </c>
      <c r="DB9" s="48">
        <v>0.29699999999999999</v>
      </c>
      <c r="DC9" s="48">
        <v>4.5699999999999998E-2</v>
      </c>
      <c r="DD9" s="48">
        <v>4.6800000000000001E-2</v>
      </c>
      <c r="DE9" s="48">
        <v>0.51900000000000002</v>
      </c>
      <c r="DF9" s="48">
        <v>0.42499999999999999</v>
      </c>
      <c r="DG9" s="48">
        <v>1.35E-2</v>
      </c>
      <c r="DH9" s="48">
        <v>3.2599999999999999E-3</v>
      </c>
      <c r="DI9" s="48">
        <v>3.1199999999999999E-3</v>
      </c>
      <c r="DJ9" s="48">
        <v>6.7000000000000002E-4</v>
      </c>
      <c r="DK9" s="48">
        <v>6.2500000000000003E-3</v>
      </c>
      <c r="DL9" s="48">
        <v>9.4399999999999996E-4</v>
      </c>
      <c r="DM9" s="48">
        <v>4.3499999999999997E-2</v>
      </c>
      <c r="DN9" s="48">
        <v>2.41E-2</v>
      </c>
      <c r="DO9" s="48">
        <v>0.61099999999999999</v>
      </c>
      <c r="DP9" s="48">
        <v>8.3799999999999999E-2</v>
      </c>
      <c r="DQ9" s="48">
        <v>0.106</v>
      </c>
      <c r="DR9" s="48">
        <v>2.5000000000000001E-3</v>
      </c>
      <c r="DS9" s="48">
        <v>3.8400000000000001E-3</v>
      </c>
      <c r="DT9" s="48">
        <v>1.9599999999999999E-3</v>
      </c>
      <c r="DU9" s="48">
        <v>1.41E-2</v>
      </c>
      <c r="DV9" s="48">
        <v>2.0100000000000001E-3</v>
      </c>
      <c r="DW9" s="48">
        <v>6.4800000000000003E-4</v>
      </c>
      <c r="DX9" s="48">
        <v>6.1599999999999997E-3</v>
      </c>
      <c r="DY9" s="48">
        <v>2.23E-2</v>
      </c>
      <c r="DZ9" s="48">
        <v>1.6799999999999999E-2</v>
      </c>
      <c r="EA9" s="48">
        <v>1.04E-2</v>
      </c>
      <c r="EB9" s="48">
        <v>5.4599999999999996E-3</v>
      </c>
    </row>
    <row r="10" spans="1:132" s="37" customFormat="1" ht="12.75">
      <c r="A10" s="15"/>
      <c r="B10" s="49"/>
      <c r="C10" s="50" t="s">
        <v>357</v>
      </c>
      <c r="D10" s="38"/>
      <c r="E10" s="16" t="s">
        <v>358</v>
      </c>
      <c r="F10" s="16" t="s">
        <v>378</v>
      </c>
      <c r="G10" s="39" t="s">
        <v>379</v>
      </c>
      <c r="H10" s="39" t="s">
        <v>361</v>
      </c>
      <c r="I10" s="40">
        <v>43307</v>
      </c>
      <c r="J10" s="38">
        <v>50</v>
      </c>
      <c r="K10" s="42">
        <v>8</v>
      </c>
      <c r="L10" s="43">
        <v>3</v>
      </c>
      <c r="M10" s="42" t="s">
        <v>362</v>
      </c>
      <c r="N10" s="42" t="s">
        <v>363</v>
      </c>
      <c r="O10" s="42"/>
      <c r="P10" s="42" t="s">
        <v>364</v>
      </c>
      <c r="Q10" s="38">
        <v>64</v>
      </c>
      <c r="R10" s="38">
        <v>5</v>
      </c>
      <c r="S10" s="38" t="s">
        <v>356</v>
      </c>
      <c r="T10" s="44"/>
      <c r="U10" s="51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27">
        <v>98510291.646851942</v>
      </c>
      <c r="AL10" s="27">
        <v>42</v>
      </c>
      <c r="AM10" s="27">
        <v>26374</v>
      </c>
      <c r="AN10" s="27">
        <v>21468</v>
      </c>
      <c r="AO10" s="27">
        <v>72912</v>
      </c>
      <c r="AP10" s="27">
        <v>244936</v>
      </c>
      <c r="AQ10" s="27">
        <v>836</v>
      </c>
      <c r="AR10" s="27">
        <v>25145</v>
      </c>
      <c r="AS10" s="27">
        <v>52142</v>
      </c>
      <c r="AT10" s="27">
        <v>52.2</v>
      </c>
      <c r="AU10" s="27">
        <v>7399</v>
      </c>
      <c r="AV10" s="27">
        <v>7341</v>
      </c>
      <c r="AW10" s="27">
        <v>43.3</v>
      </c>
      <c r="AX10" s="27">
        <v>42</v>
      </c>
      <c r="AY10" s="27">
        <v>43.3</v>
      </c>
      <c r="AZ10" s="27">
        <v>217</v>
      </c>
      <c r="BA10" s="27">
        <v>103382</v>
      </c>
      <c r="BB10" s="27">
        <v>40</v>
      </c>
      <c r="BC10" s="27">
        <v>58.6</v>
      </c>
      <c r="BD10" s="27">
        <v>42.4</v>
      </c>
      <c r="BE10" s="27">
        <v>42.1</v>
      </c>
      <c r="BF10" s="27">
        <v>56.5</v>
      </c>
      <c r="BG10" s="27">
        <v>54.2</v>
      </c>
      <c r="BH10" s="27">
        <v>55.6</v>
      </c>
      <c r="BI10" s="27">
        <v>33.799999999999997</v>
      </c>
      <c r="BJ10" s="27">
        <v>27.4</v>
      </c>
      <c r="BK10" s="27">
        <v>68.900000000000006</v>
      </c>
      <c r="BL10" s="27">
        <v>42.2</v>
      </c>
      <c r="BM10" s="27">
        <v>42.1</v>
      </c>
      <c r="BN10" s="27">
        <v>43.1</v>
      </c>
      <c r="BO10" s="27">
        <v>42.7</v>
      </c>
      <c r="BP10" s="27">
        <v>38</v>
      </c>
      <c r="BQ10" s="27">
        <v>23.1</v>
      </c>
      <c r="BR10" s="27">
        <v>38.1</v>
      </c>
      <c r="BS10" s="27">
        <v>29.1</v>
      </c>
      <c r="BT10" s="27">
        <v>44.4</v>
      </c>
      <c r="BU10" s="27">
        <v>69.3</v>
      </c>
      <c r="BV10" s="27">
        <v>39.9</v>
      </c>
      <c r="BW10" s="27">
        <v>42.5</v>
      </c>
      <c r="BX10" s="27">
        <v>53.6</v>
      </c>
      <c r="BY10" s="27">
        <v>40</v>
      </c>
      <c r="BZ10" s="27">
        <v>40.5</v>
      </c>
      <c r="CA10" s="27">
        <v>43.2</v>
      </c>
      <c r="CB10" s="27">
        <v>4.18</v>
      </c>
      <c r="CC10" s="27">
        <v>52.1</v>
      </c>
      <c r="CD10" s="27">
        <v>35.200000000000003</v>
      </c>
      <c r="CE10" s="27">
        <v>40.200000000000003</v>
      </c>
      <c r="CF10" s="27">
        <v>40.5</v>
      </c>
      <c r="CG10" s="48"/>
      <c r="CH10" s="48">
        <v>0.59899999999999998</v>
      </c>
      <c r="CI10" s="48">
        <v>14.9</v>
      </c>
      <c r="CJ10" s="48">
        <v>0.35599999999999998</v>
      </c>
      <c r="CK10" s="48">
        <v>0.53</v>
      </c>
      <c r="CL10" s="48">
        <v>90.5</v>
      </c>
      <c r="CM10" s="48">
        <v>16.3</v>
      </c>
      <c r="CN10" s="48">
        <v>4.97</v>
      </c>
      <c r="CO10" s="48">
        <v>52.6</v>
      </c>
      <c r="CP10" s="48">
        <v>7.6700000000000004E-2</v>
      </c>
      <c r="CQ10" s="48">
        <v>0.68700000000000006</v>
      </c>
      <c r="CR10" s="48">
        <v>5.8299999999999997E-4</v>
      </c>
      <c r="CS10" s="48">
        <v>3.2500000000000001E-2</v>
      </c>
      <c r="CT10" s="48">
        <v>0.65400000000000003</v>
      </c>
      <c r="CU10" s="48">
        <v>0.91900000000000004</v>
      </c>
      <c r="CV10" s="48">
        <v>0.26300000000000001</v>
      </c>
      <c r="CW10" s="48">
        <v>7.36</v>
      </c>
      <c r="CX10" s="48">
        <v>4.6699999999999998E-2</v>
      </c>
      <c r="CY10" s="48">
        <v>0.32300000000000001</v>
      </c>
      <c r="CZ10" s="48">
        <v>0.13200000000000001</v>
      </c>
      <c r="DA10" s="48">
        <v>6.0299999999999999E-2</v>
      </c>
      <c r="DB10" s="48">
        <v>0.443</v>
      </c>
      <c r="DC10" s="48">
        <v>4.2900000000000001E-2</v>
      </c>
      <c r="DD10" s="48">
        <v>1.89E-2</v>
      </c>
      <c r="DE10" s="48">
        <v>0.46300000000000002</v>
      </c>
      <c r="DF10" s="48">
        <v>0.40200000000000002</v>
      </c>
      <c r="DG10" s="48">
        <v>8.9700000000000005E-3</v>
      </c>
      <c r="DH10" s="48">
        <v>3.1900000000000001E-3</v>
      </c>
      <c r="DI10" s="48">
        <v>2.3E-2</v>
      </c>
      <c r="DJ10" s="48">
        <v>6.4499999999999996E-4</v>
      </c>
      <c r="DK10" s="48">
        <v>6.0200000000000002E-3</v>
      </c>
      <c r="DL10" s="48">
        <v>0.106</v>
      </c>
      <c r="DM10" s="48">
        <v>4.3900000000000002E-2</v>
      </c>
      <c r="DN10" s="48">
        <v>3.6200000000000003E-2</v>
      </c>
      <c r="DO10" s="48">
        <v>0.58099999999999996</v>
      </c>
      <c r="DP10" s="48">
        <v>9.2299999999999993E-2</v>
      </c>
      <c r="DQ10" s="48">
        <v>2.1399999999999999E-2</v>
      </c>
      <c r="DR10" s="48">
        <v>3.3500000000000001E-3</v>
      </c>
      <c r="DS10" s="48">
        <v>4.79E-3</v>
      </c>
      <c r="DT10" s="48">
        <v>4.0299999999999997E-3</v>
      </c>
      <c r="DU10" s="48">
        <v>3.3199999999999999E-4</v>
      </c>
      <c r="DV10" s="48">
        <v>1.9599999999999999E-3</v>
      </c>
      <c r="DW10" s="48">
        <v>9.1400000000000006E-3</v>
      </c>
      <c r="DX10" s="48">
        <v>9.9799999999999993E-3</v>
      </c>
      <c r="DY10" s="48">
        <v>2.3E-2</v>
      </c>
      <c r="DZ10" s="48">
        <v>8.0300000000000007E-3</v>
      </c>
      <c r="EA10" s="48">
        <v>9.9600000000000001E-3</v>
      </c>
      <c r="EB10" s="48">
        <v>2.31E-3</v>
      </c>
    </row>
    <row r="11" spans="1:132" s="37" customFormat="1" ht="12.75">
      <c r="A11" s="48"/>
      <c r="B11" s="48"/>
      <c r="C11" s="53" t="s">
        <v>357</v>
      </c>
      <c r="D11" s="48"/>
      <c r="E11" s="16" t="s">
        <v>358</v>
      </c>
      <c r="F11" s="16" t="s">
        <v>380</v>
      </c>
      <c r="G11" s="39" t="s">
        <v>381</v>
      </c>
      <c r="H11" s="39" t="s">
        <v>361</v>
      </c>
      <c r="I11" s="40">
        <v>43307</v>
      </c>
      <c r="J11" s="53">
        <v>50</v>
      </c>
      <c r="K11" s="42">
        <v>8</v>
      </c>
      <c r="L11" s="43">
        <v>3</v>
      </c>
      <c r="M11" s="42" t="s">
        <v>362</v>
      </c>
      <c r="N11" s="42" t="s">
        <v>363</v>
      </c>
      <c r="O11" s="48"/>
      <c r="P11" s="42" t="s">
        <v>364</v>
      </c>
      <c r="Q11" s="38">
        <v>64</v>
      </c>
      <c r="R11" s="38">
        <v>5</v>
      </c>
      <c r="S11" s="38" t="s">
        <v>356</v>
      </c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27">
        <v>91241644.604711086</v>
      </c>
      <c r="AL11" s="27">
        <v>43.5</v>
      </c>
      <c r="AM11" s="27">
        <v>26774</v>
      </c>
      <c r="AN11" s="27">
        <v>21497</v>
      </c>
      <c r="AO11" s="27">
        <v>72492</v>
      </c>
      <c r="AP11" s="27">
        <v>250560</v>
      </c>
      <c r="AQ11" s="27">
        <v>870</v>
      </c>
      <c r="AR11" s="27">
        <v>25763</v>
      </c>
      <c r="AS11" s="27">
        <v>53108</v>
      </c>
      <c r="AT11" s="27">
        <v>52.8</v>
      </c>
      <c r="AU11" s="27">
        <v>7515</v>
      </c>
      <c r="AV11" s="27">
        <v>7499</v>
      </c>
      <c r="AW11" s="27">
        <v>43.7</v>
      </c>
      <c r="AX11" s="27">
        <v>40.6</v>
      </c>
      <c r="AY11" s="27">
        <v>42.7</v>
      </c>
      <c r="AZ11" s="27">
        <v>221</v>
      </c>
      <c r="BA11" s="27">
        <v>103382</v>
      </c>
      <c r="BB11" s="27">
        <v>39.299999999999997</v>
      </c>
      <c r="BC11" s="27">
        <v>57.8</v>
      </c>
      <c r="BD11" s="27">
        <v>43.3</v>
      </c>
      <c r="BE11" s="27">
        <v>43</v>
      </c>
      <c r="BF11" s="27">
        <v>56.1</v>
      </c>
      <c r="BG11" s="27">
        <v>54.2</v>
      </c>
      <c r="BH11" s="27">
        <v>54.5</v>
      </c>
      <c r="BI11" s="27">
        <v>32.1</v>
      </c>
      <c r="BJ11" s="27">
        <v>28.1</v>
      </c>
      <c r="BK11" s="27">
        <v>70.3</v>
      </c>
      <c r="BL11" s="27">
        <v>41.9</v>
      </c>
      <c r="BM11" s="27">
        <v>42.5</v>
      </c>
      <c r="BN11" s="27">
        <v>41.4</v>
      </c>
      <c r="BO11" s="27">
        <v>42.6</v>
      </c>
      <c r="BP11" s="27">
        <v>40.200000000000003</v>
      </c>
      <c r="BQ11" s="27">
        <v>22.7</v>
      </c>
      <c r="BR11" s="27">
        <v>37.1</v>
      </c>
      <c r="BS11" s="27">
        <v>28.4</v>
      </c>
      <c r="BT11" s="27">
        <v>42.9</v>
      </c>
      <c r="BU11" s="27">
        <v>66.400000000000006</v>
      </c>
      <c r="BV11" s="27">
        <v>39</v>
      </c>
      <c r="BW11" s="27">
        <v>40.299999999999997</v>
      </c>
      <c r="BX11" s="27">
        <v>50.1</v>
      </c>
      <c r="BY11" s="27">
        <v>39.6</v>
      </c>
      <c r="BZ11" s="27">
        <v>40.9</v>
      </c>
      <c r="CA11" s="27">
        <v>43.7</v>
      </c>
      <c r="CB11" s="27">
        <v>4.0199999999999996</v>
      </c>
      <c r="CC11" s="27">
        <v>49.9</v>
      </c>
      <c r="CD11" s="27">
        <v>34.6</v>
      </c>
      <c r="CE11" s="27">
        <v>40.9</v>
      </c>
      <c r="CF11" s="27">
        <v>41.2</v>
      </c>
      <c r="CG11" s="48"/>
      <c r="CH11" s="48">
        <v>0.76400000000000001</v>
      </c>
      <c r="CI11" s="48">
        <v>15.2</v>
      </c>
      <c r="CJ11" s="48">
        <v>0.28899999999999998</v>
      </c>
      <c r="CK11" s="48">
        <v>0.76</v>
      </c>
      <c r="CL11" s="48">
        <v>94.1</v>
      </c>
      <c r="CM11" s="48">
        <v>16.8</v>
      </c>
      <c r="CN11" s="48">
        <v>5.46</v>
      </c>
      <c r="CO11" s="48">
        <v>89</v>
      </c>
      <c r="CP11" s="48">
        <v>9.8799999999999999E-2</v>
      </c>
      <c r="CQ11" s="48">
        <v>0.374</v>
      </c>
      <c r="CR11" s="48">
        <v>0.64300000000000002</v>
      </c>
      <c r="CS11" s="48">
        <v>4.7100000000000003E-2</v>
      </c>
      <c r="CT11" s="48">
        <v>0.85799999999999998</v>
      </c>
      <c r="CU11" s="48">
        <v>0.999</v>
      </c>
      <c r="CV11" s="48">
        <v>0.307</v>
      </c>
      <c r="CW11" s="48">
        <v>7.07</v>
      </c>
      <c r="CX11" s="48">
        <v>4.4400000000000002E-2</v>
      </c>
      <c r="CY11" s="48">
        <v>0.39700000000000002</v>
      </c>
      <c r="CZ11" s="48">
        <v>0.158</v>
      </c>
      <c r="DA11" s="48">
        <v>0.13800000000000001</v>
      </c>
      <c r="DB11" s="48">
        <v>0.45900000000000002</v>
      </c>
      <c r="DC11" s="48">
        <v>3.6499999999999998E-2</v>
      </c>
      <c r="DD11" s="48">
        <v>5.4399999999999997E-2</v>
      </c>
      <c r="DE11" s="48">
        <v>0.40600000000000003</v>
      </c>
      <c r="DF11" s="48">
        <v>0.497</v>
      </c>
      <c r="DG11" s="48">
        <v>2.7100000000000002E-3</v>
      </c>
      <c r="DH11" s="48">
        <v>3.3700000000000002E-3</v>
      </c>
      <c r="DI11" s="48">
        <v>3.2499999999999999E-3</v>
      </c>
      <c r="DJ11" s="48">
        <v>6.9099999999999999E-4</v>
      </c>
      <c r="DK11" s="48">
        <v>6.4900000000000001E-3</v>
      </c>
      <c r="DL11" s="48">
        <v>9.77E-4</v>
      </c>
      <c r="DM11" s="48">
        <v>4.4900000000000002E-2</v>
      </c>
      <c r="DN11" s="48">
        <v>1.8100000000000002E-2</v>
      </c>
      <c r="DO11" s="48">
        <v>0.60299999999999998</v>
      </c>
      <c r="DP11" s="48">
        <v>7.5399999999999995E-2</v>
      </c>
      <c r="DQ11" s="48">
        <v>2.29E-2</v>
      </c>
      <c r="DR11" s="48">
        <v>2.5300000000000001E-3</v>
      </c>
      <c r="DS11" s="48">
        <v>3.9399999999999999E-3</v>
      </c>
      <c r="DT11" s="48">
        <v>2.14E-3</v>
      </c>
      <c r="DU11" s="48">
        <v>1.04E-2</v>
      </c>
      <c r="DV11" s="48">
        <v>2.0899999999999998E-3</v>
      </c>
      <c r="DW11" s="48">
        <v>9.7999999999999997E-3</v>
      </c>
      <c r="DX11" s="48">
        <v>6.2399999999999999E-3</v>
      </c>
      <c r="DY11" s="48">
        <v>2.2599999999999999E-2</v>
      </c>
      <c r="DZ11" s="48">
        <v>1.9099999999999999E-2</v>
      </c>
      <c r="EA11" s="48">
        <v>5.1700000000000001E-3</v>
      </c>
      <c r="EB11" s="48">
        <v>3.47E-3</v>
      </c>
    </row>
    <row r="12" spans="1:132" s="37" customFormat="1" ht="12.75">
      <c r="A12" s="48"/>
      <c r="B12" s="48"/>
      <c r="C12" s="53" t="s">
        <v>357</v>
      </c>
      <c r="D12" s="48"/>
      <c r="E12" s="16" t="s">
        <v>358</v>
      </c>
      <c r="F12" s="16" t="s">
        <v>382</v>
      </c>
      <c r="G12" s="39" t="s">
        <v>383</v>
      </c>
      <c r="H12" s="39" t="s">
        <v>361</v>
      </c>
      <c r="I12" s="40">
        <v>43307</v>
      </c>
      <c r="J12" s="53">
        <v>50</v>
      </c>
      <c r="K12" s="42">
        <v>8</v>
      </c>
      <c r="L12" s="43">
        <v>3</v>
      </c>
      <c r="M12" s="42" t="s">
        <v>362</v>
      </c>
      <c r="N12" s="42" t="s">
        <v>363</v>
      </c>
      <c r="O12" s="48"/>
      <c r="P12" s="42" t="s">
        <v>364</v>
      </c>
      <c r="Q12" s="38">
        <v>61</v>
      </c>
      <c r="R12" s="38">
        <v>5</v>
      </c>
      <c r="S12" s="38" t="s">
        <v>356</v>
      </c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27">
        <v>93479273.791495591</v>
      </c>
      <c r="AL12" s="27">
        <v>43.2</v>
      </c>
      <c r="AM12" s="27">
        <v>26933</v>
      </c>
      <c r="AN12" s="27">
        <v>21939</v>
      </c>
      <c r="AO12" s="27">
        <v>73567</v>
      </c>
      <c r="AP12" s="27">
        <v>247752</v>
      </c>
      <c r="AQ12" s="27">
        <v>888</v>
      </c>
      <c r="AR12" s="27">
        <v>25611</v>
      </c>
      <c r="AS12" s="27">
        <v>51710</v>
      </c>
      <c r="AT12" s="27">
        <v>52</v>
      </c>
      <c r="AU12" s="27">
        <v>7264</v>
      </c>
      <c r="AV12" s="27">
        <v>7285</v>
      </c>
      <c r="AW12" s="27">
        <v>44.1</v>
      </c>
      <c r="AX12" s="27">
        <v>42.5</v>
      </c>
      <c r="AY12" s="27">
        <v>42.2</v>
      </c>
      <c r="AZ12" s="27">
        <v>221</v>
      </c>
      <c r="BA12" s="27">
        <v>103382</v>
      </c>
      <c r="BB12" s="27">
        <v>40.200000000000003</v>
      </c>
      <c r="BC12" s="27">
        <v>55.8</v>
      </c>
      <c r="BD12" s="27">
        <v>41.5</v>
      </c>
      <c r="BE12" s="27">
        <v>41.3</v>
      </c>
      <c r="BF12" s="27">
        <v>50.9</v>
      </c>
      <c r="BG12" s="27">
        <v>52.7</v>
      </c>
      <c r="BH12" s="27">
        <v>52.8</v>
      </c>
      <c r="BI12" s="27">
        <v>30.7</v>
      </c>
      <c r="BJ12" s="27">
        <v>26.8</v>
      </c>
      <c r="BK12" s="27">
        <v>68.599999999999994</v>
      </c>
      <c r="BL12" s="27">
        <v>41.8</v>
      </c>
      <c r="BM12" s="27">
        <v>42</v>
      </c>
      <c r="BN12" s="27">
        <v>41.9</v>
      </c>
      <c r="BO12" s="27">
        <v>41.7</v>
      </c>
      <c r="BP12" s="27">
        <v>39.700000000000003</v>
      </c>
      <c r="BQ12" s="27">
        <v>22.7</v>
      </c>
      <c r="BR12" s="27">
        <v>37.6</v>
      </c>
      <c r="BS12" s="27">
        <v>29.3</v>
      </c>
      <c r="BT12" s="27">
        <v>41</v>
      </c>
      <c r="BU12" s="27">
        <v>64.5</v>
      </c>
      <c r="BV12" s="27">
        <v>38.4</v>
      </c>
      <c r="BW12" s="27">
        <v>41.8</v>
      </c>
      <c r="BX12" s="27">
        <v>51.9</v>
      </c>
      <c r="BY12" s="27">
        <v>39</v>
      </c>
      <c r="BZ12" s="27">
        <v>39.700000000000003</v>
      </c>
      <c r="CA12" s="27">
        <v>41.8</v>
      </c>
      <c r="CB12" s="27">
        <v>3.88</v>
      </c>
      <c r="CC12" s="27">
        <v>46.9</v>
      </c>
      <c r="CD12" s="27">
        <v>33.700000000000003</v>
      </c>
      <c r="CE12" s="27">
        <v>40.200000000000003</v>
      </c>
      <c r="CF12" s="27">
        <v>40.200000000000003</v>
      </c>
      <c r="CG12" s="48"/>
      <c r="CH12" s="48">
        <v>0.80900000000000005</v>
      </c>
      <c r="CI12" s="48">
        <v>16.5</v>
      </c>
      <c r="CJ12" s="48">
        <v>0.41599999999999998</v>
      </c>
      <c r="CK12" s="48">
        <v>1.17</v>
      </c>
      <c r="CL12" s="48">
        <v>114</v>
      </c>
      <c r="CM12" s="48">
        <v>18</v>
      </c>
      <c r="CN12" s="48">
        <v>5.71</v>
      </c>
      <c r="CO12" s="48">
        <v>105</v>
      </c>
      <c r="CP12" s="48">
        <v>9.6699999999999994E-2</v>
      </c>
      <c r="CQ12" s="48">
        <v>0.86699999999999999</v>
      </c>
      <c r="CR12" s="48">
        <v>8.92E-4</v>
      </c>
      <c r="CS12" s="48">
        <v>3.78E-2</v>
      </c>
      <c r="CT12" s="48">
        <v>0.997</v>
      </c>
      <c r="CU12" s="48">
        <v>0.79200000000000004</v>
      </c>
      <c r="CV12" s="48">
        <v>0.32100000000000001</v>
      </c>
      <c r="CW12" s="48">
        <v>10.5</v>
      </c>
      <c r="CX12" s="48">
        <v>4.9799999999999997E-2</v>
      </c>
      <c r="CY12" s="48">
        <v>0.36899999999999999</v>
      </c>
      <c r="CZ12" s="48">
        <v>8.9599999999999999E-2</v>
      </c>
      <c r="DA12" s="48">
        <v>0.107</v>
      </c>
      <c r="DB12" s="48">
        <v>0.35899999999999999</v>
      </c>
      <c r="DC12" s="48">
        <v>2.8199999999999999E-2</v>
      </c>
      <c r="DD12" s="48">
        <v>2.8899999999999999E-2</v>
      </c>
      <c r="DE12" s="48">
        <v>0.59699999999999998</v>
      </c>
      <c r="DF12" s="48">
        <v>0.46</v>
      </c>
      <c r="DG12" s="48">
        <v>7.92E-3</v>
      </c>
      <c r="DH12" s="48">
        <v>9.7300000000000008E-3</v>
      </c>
      <c r="DI12" s="48">
        <v>4.5900000000000003E-3</v>
      </c>
      <c r="DJ12" s="48">
        <v>9.7599999999999998E-4</v>
      </c>
      <c r="DK12" s="48">
        <v>9.1800000000000007E-3</v>
      </c>
      <c r="DL12" s="48">
        <v>1.3799999999999999E-3</v>
      </c>
      <c r="DM12" s="48">
        <v>4.5100000000000001E-2</v>
      </c>
      <c r="DN12" s="48">
        <v>4.1599999999999998E-2</v>
      </c>
      <c r="DO12" s="48">
        <v>0.624</v>
      </c>
      <c r="DP12" s="48">
        <v>0.13500000000000001</v>
      </c>
      <c r="DQ12" s="48">
        <v>6.5100000000000005E-2</v>
      </c>
      <c r="DR12" s="48">
        <v>3.5699999999999998E-3</v>
      </c>
      <c r="DS12" s="48">
        <v>5.5599999999999998E-3</v>
      </c>
      <c r="DT12" s="48">
        <v>3.0400000000000002E-3</v>
      </c>
      <c r="DU12" s="48">
        <v>5.0100000000000003E-4</v>
      </c>
      <c r="DV12" s="48">
        <v>6.5500000000000003E-3</v>
      </c>
      <c r="DW12" s="48">
        <v>1.9300000000000001E-2</v>
      </c>
      <c r="DX12" s="48">
        <v>1.23E-2</v>
      </c>
      <c r="DY12" s="48">
        <v>2.4899999999999999E-2</v>
      </c>
      <c r="DZ12" s="48">
        <v>2.0199999999999999E-2</v>
      </c>
      <c r="EA12" s="48">
        <v>7.45E-3</v>
      </c>
      <c r="EB12" s="48">
        <v>1.14E-2</v>
      </c>
    </row>
    <row r="13" spans="1:132" s="37" customFormat="1" ht="12.75">
      <c r="A13" s="48"/>
      <c r="B13" s="48"/>
      <c r="C13" s="53" t="s">
        <v>357</v>
      </c>
      <c r="D13" s="48"/>
      <c r="E13" s="16" t="s">
        <v>358</v>
      </c>
      <c r="F13" s="16" t="s">
        <v>384</v>
      </c>
      <c r="G13" s="39" t="s">
        <v>385</v>
      </c>
      <c r="H13" s="39" t="s">
        <v>361</v>
      </c>
      <c r="I13" s="40">
        <v>43307</v>
      </c>
      <c r="J13" s="53">
        <v>50</v>
      </c>
      <c r="K13" s="42">
        <v>8</v>
      </c>
      <c r="L13" s="43">
        <v>3</v>
      </c>
      <c r="M13" s="42" t="s">
        <v>362</v>
      </c>
      <c r="N13" s="42" t="s">
        <v>363</v>
      </c>
      <c r="O13" s="48"/>
      <c r="P13" s="42" t="s">
        <v>364</v>
      </c>
      <c r="Q13" s="38">
        <v>64</v>
      </c>
      <c r="R13" s="38">
        <v>5</v>
      </c>
      <c r="S13" s="38" t="s">
        <v>356</v>
      </c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27">
        <v>94904837.809164524</v>
      </c>
      <c r="AL13" s="27">
        <v>42.6</v>
      </c>
      <c r="AM13" s="27">
        <v>26249</v>
      </c>
      <c r="AN13" s="27">
        <v>21406</v>
      </c>
      <c r="AO13" s="27">
        <v>72858</v>
      </c>
      <c r="AP13" s="27">
        <v>249132</v>
      </c>
      <c r="AQ13" s="27">
        <v>838</v>
      </c>
      <c r="AR13" s="27">
        <v>24870</v>
      </c>
      <c r="AS13" s="27">
        <v>49528</v>
      </c>
      <c r="AT13" s="27">
        <v>52</v>
      </c>
      <c r="AU13" s="27">
        <v>7472</v>
      </c>
      <c r="AV13" s="27">
        <v>7519</v>
      </c>
      <c r="AW13" s="27">
        <v>44.7</v>
      </c>
      <c r="AX13" s="27">
        <v>43.1</v>
      </c>
      <c r="AY13" s="27">
        <v>41.4</v>
      </c>
      <c r="AZ13" s="27">
        <v>221</v>
      </c>
      <c r="BA13" s="27">
        <v>103382</v>
      </c>
      <c r="BB13" s="27">
        <v>40.1</v>
      </c>
      <c r="BC13" s="27">
        <v>57.4</v>
      </c>
      <c r="BD13" s="27">
        <v>40.9</v>
      </c>
      <c r="BE13" s="27">
        <v>40.9</v>
      </c>
      <c r="BF13" s="27">
        <v>53.8</v>
      </c>
      <c r="BG13" s="27">
        <v>53.5</v>
      </c>
      <c r="BH13" s="27">
        <v>52.9</v>
      </c>
      <c r="BI13" s="27">
        <v>31.8</v>
      </c>
      <c r="BJ13" s="27">
        <v>26.6</v>
      </c>
      <c r="BK13" s="27">
        <v>69.099999999999994</v>
      </c>
      <c r="BL13" s="27">
        <v>42</v>
      </c>
      <c r="BM13" s="27">
        <v>40.700000000000003</v>
      </c>
      <c r="BN13" s="27">
        <v>42</v>
      </c>
      <c r="BO13" s="27">
        <v>39.9</v>
      </c>
      <c r="BP13" s="27">
        <v>37.4</v>
      </c>
      <c r="BQ13" s="27">
        <v>23.3</v>
      </c>
      <c r="BR13" s="27">
        <v>38.5</v>
      </c>
      <c r="BS13" s="27">
        <v>28.6</v>
      </c>
      <c r="BT13" s="27">
        <v>43</v>
      </c>
      <c r="BU13" s="27">
        <v>67.400000000000006</v>
      </c>
      <c r="BV13" s="27">
        <v>39.1</v>
      </c>
      <c r="BW13" s="27">
        <v>41.6</v>
      </c>
      <c r="BX13" s="27">
        <v>50.8</v>
      </c>
      <c r="BY13" s="27">
        <v>37.299999999999997</v>
      </c>
      <c r="BZ13" s="27">
        <v>37.799999999999997</v>
      </c>
      <c r="CA13" s="27">
        <v>41.5</v>
      </c>
      <c r="CB13" s="27">
        <v>3.89</v>
      </c>
      <c r="CC13" s="27">
        <v>51.4</v>
      </c>
      <c r="CD13" s="27">
        <v>36.299999999999997</v>
      </c>
      <c r="CE13" s="27">
        <v>41.4</v>
      </c>
      <c r="CF13" s="27">
        <v>41</v>
      </c>
      <c r="CG13" s="48"/>
      <c r="CH13" s="48">
        <v>0.73399999999999999</v>
      </c>
      <c r="CI13" s="48">
        <v>16.600000000000001</v>
      </c>
      <c r="CJ13" s="48">
        <v>0.29299999999999998</v>
      </c>
      <c r="CK13" s="48">
        <v>0.72099999999999997</v>
      </c>
      <c r="CL13" s="48">
        <v>82</v>
      </c>
      <c r="CM13" s="48">
        <v>19.100000000000001</v>
      </c>
      <c r="CN13" s="48">
        <v>4.4400000000000004</v>
      </c>
      <c r="CO13" s="48">
        <v>107</v>
      </c>
      <c r="CP13" s="48">
        <v>7.4499999999999997E-2</v>
      </c>
      <c r="CQ13" s="48">
        <v>0.40899999999999997</v>
      </c>
      <c r="CR13" s="48">
        <v>0.28299999999999997</v>
      </c>
      <c r="CS13" s="48">
        <v>0.05</v>
      </c>
      <c r="CT13" s="48">
        <v>0.56899999999999995</v>
      </c>
      <c r="CU13" s="48">
        <v>1.05</v>
      </c>
      <c r="CV13" s="48">
        <v>0.314</v>
      </c>
      <c r="CW13" s="48">
        <v>8.56</v>
      </c>
      <c r="CX13" s="48">
        <v>5.3800000000000001E-2</v>
      </c>
      <c r="CY13" s="48">
        <v>0.25900000000000001</v>
      </c>
      <c r="CZ13" s="48">
        <v>0.123</v>
      </c>
      <c r="DA13" s="48">
        <v>0.11</v>
      </c>
      <c r="DB13" s="48">
        <v>0.36699999999999999</v>
      </c>
      <c r="DC13" s="48">
        <v>4.8800000000000003E-2</v>
      </c>
      <c r="DD13" s="48">
        <v>3.2800000000000003E-2</v>
      </c>
      <c r="DE13" s="48">
        <v>0.41299999999999998</v>
      </c>
      <c r="DF13" s="48">
        <v>0.41799999999999998</v>
      </c>
      <c r="DG13" s="48">
        <v>1.0800000000000001E-2</v>
      </c>
      <c r="DH13" s="48">
        <v>3.2399999999999998E-3</v>
      </c>
      <c r="DI13" s="48">
        <v>3.1199999999999999E-3</v>
      </c>
      <c r="DJ13" s="48">
        <v>0.106</v>
      </c>
      <c r="DK13" s="48">
        <v>6.2399999999999999E-3</v>
      </c>
      <c r="DL13" s="48">
        <v>9.3800000000000003E-4</v>
      </c>
      <c r="DM13" s="48">
        <v>4.7699999999999999E-2</v>
      </c>
      <c r="DN13" s="48">
        <v>3.15E-2</v>
      </c>
      <c r="DO13" s="48">
        <v>0.64700000000000002</v>
      </c>
      <c r="DP13" s="48">
        <v>7.9000000000000001E-2</v>
      </c>
      <c r="DQ13" s="48">
        <v>7.1499999999999994E-2</v>
      </c>
      <c r="DR13" s="48">
        <v>4.15E-3</v>
      </c>
      <c r="DS13" s="48">
        <v>3.7799999999999999E-3</v>
      </c>
      <c r="DT13" s="48">
        <v>2.0500000000000002E-3</v>
      </c>
      <c r="DU13" s="48">
        <v>2.1999999999999999E-2</v>
      </c>
      <c r="DV13" s="48">
        <v>2.8E-3</v>
      </c>
      <c r="DW13" s="48">
        <v>9.4199999999999996E-3</v>
      </c>
      <c r="DX13" s="48">
        <v>5.9800000000000001E-3</v>
      </c>
      <c r="DY13" s="48">
        <v>1.21E-2</v>
      </c>
      <c r="DZ13" s="48">
        <v>2.24E-2</v>
      </c>
      <c r="EA13" s="48">
        <v>4.9500000000000004E-3</v>
      </c>
      <c r="EB13" s="48">
        <v>2.3800000000000002E-3</v>
      </c>
    </row>
    <row r="14" spans="1:132" s="37" customFormat="1" ht="12.75">
      <c r="A14" s="38"/>
      <c r="B14" s="16"/>
      <c r="C14" s="38" t="s">
        <v>357</v>
      </c>
      <c r="D14" s="16" t="s">
        <v>356</v>
      </c>
      <c r="E14" s="16" t="s">
        <v>358</v>
      </c>
      <c r="F14" s="16" t="s">
        <v>386</v>
      </c>
      <c r="G14" s="39" t="s">
        <v>387</v>
      </c>
      <c r="H14" s="39" t="s">
        <v>388</v>
      </c>
      <c r="I14" s="40">
        <v>43308</v>
      </c>
      <c r="J14" s="41">
        <v>50</v>
      </c>
      <c r="K14" s="42">
        <v>8</v>
      </c>
      <c r="L14" s="43">
        <v>3</v>
      </c>
      <c r="M14" s="42" t="s">
        <v>362</v>
      </c>
      <c r="N14" s="42" t="s">
        <v>363</v>
      </c>
      <c r="O14" s="42"/>
      <c r="P14" s="42" t="s">
        <v>364</v>
      </c>
      <c r="Q14" s="38">
        <v>61</v>
      </c>
      <c r="R14" s="38">
        <v>5</v>
      </c>
      <c r="S14" s="38" t="s">
        <v>356</v>
      </c>
      <c r="T14" s="44"/>
      <c r="U14" s="45"/>
      <c r="V14" s="46" t="s">
        <v>356</v>
      </c>
      <c r="W14" s="47" t="s">
        <v>356</v>
      </c>
      <c r="X14" s="47" t="s">
        <v>356</v>
      </c>
      <c r="Y14" s="47" t="s">
        <v>356</v>
      </c>
      <c r="Z14" s="47" t="s">
        <v>356</v>
      </c>
      <c r="AA14" s="47" t="s">
        <v>356</v>
      </c>
      <c r="AB14" s="47" t="s">
        <v>356</v>
      </c>
      <c r="AC14" s="47" t="s">
        <v>356</v>
      </c>
      <c r="AD14" s="47" t="s">
        <v>356</v>
      </c>
      <c r="AE14" s="47" t="s">
        <v>356</v>
      </c>
      <c r="AF14" s="47" t="s">
        <v>356</v>
      </c>
      <c r="AG14" s="54"/>
      <c r="AH14" s="47" t="s">
        <v>356</v>
      </c>
      <c r="AI14" s="47" t="s">
        <v>356</v>
      </c>
      <c r="AJ14" s="47" t="s">
        <v>356</v>
      </c>
      <c r="AK14" s="27">
        <v>113489680.02484524</v>
      </c>
      <c r="AL14" s="27">
        <v>43.4</v>
      </c>
      <c r="AM14" s="27">
        <v>25987</v>
      </c>
      <c r="AN14" s="27">
        <v>21271</v>
      </c>
      <c r="AO14" s="27">
        <v>73206</v>
      </c>
      <c r="AP14" s="27">
        <v>252660</v>
      </c>
      <c r="AQ14" s="27">
        <v>898</v>
      </c>
      <c r="AR14" s="27">
        <v>25263</v>
      </c>
      <c r="AS14" s="27">
        <v>50718</v>
      </c>
      <c r="AT14" s="27">
        <v>52.9</v>
      </c>
      <c r="AU14" s="27">
        <v>7384</v>
      </c>
      <c r="AV14" s="27">
        <v>7359</v>
      </c>
      <c r="AW14" s="27">
        <v>43.3</v>
      </c>
      <c r="AX14" s="27">
        <v>40.799999999999997</v>
      </c>
      <c r="AY14" s="27">
        <v>41.9</v>
      </c>
      <c r="AZ14" s="27">
        <v>220</v>
      </c>
      <c r="BA14" s="27">
        <v>103382</v>
      </c>
      <c r="BB14" s="27">
        <v>40.5</v>
      </c>
      <c r="BC14" s="27">
        <v>58.8</v>
      </c>
      <c r="BD14" s="27">
        <v>40.700000000000003</v>
      </c>
      <c r="BE14" s="27">
        <v>41.6</v>
      </c>
      <c r="BF14" s="27">
        <v>52.8</v>
      </c>
      <c r="BG14" s="27">
        <v>52.9</v>
      </c>
      <c r="BH14" s="27">
        <v>52.7</v>
      </c>
      <c r="BI14" s="27">
        <v>31.8</v>
      </c>
      <c r="BJ14" s="27">
        <v>26.9</v>
      </c>
      <c r="BK14" s="27">
        <v>68.900000000000006</v>
      </c>
      <c r="BL14" s="27">
        <v>41.4</v>
      </c>
      <c r="BM14" s="27">
        <v>42</v>
      </c>
      <c r="BN14" s="27">
        <v>41.3</v>
      </c>
      <c r="BO14" s="27">
        <v>41.5</v>
      </c>
      <c r="BP14" s="27">
        <v>39.799999999999997</v>
      </c>
      <c r="BQ14" s="27">
        <v>22.9</v>
      </c>
      <c r="BR14" s="27">
        <v>37.9</v>
      </c>
      <c r="BS14" s="27">
        <v>28.6</v>
      </c>
      <c r="BT14" s="27">
        <v>41.8</v>
      </c>
      <c r="BU14" s="27">
        <v>65.900000000000006</v>
      </c>
      <c r="BV14" s="27">
        <v>38.200000000000003</v>
      </c>
      <c r="BW14" s="27">
        <v>40.299999999999997</v>
      </c>
      <c r="BX14" s="27">
        <v>50.4</v>
      </c>
      <c r="BY14" s="27">
        <v>37.9</v>
      </c>
      <c r="BZ14" s="27">
        <v>39.4</v>
      </c>
      <c r="CA14" s="27">
        <v>43.1</v>
      </c>
      <c r="CB14" s="27">
        <v>3.86</v>
      </c>
      <c r="CC14" s="27">
        <v>48.2</v>
      </c>
      <c r="CD14" s="27">
        <v>34.5</v>
      </c>
      <c r="CE14" s="27">
        <v>40.799999999999997</v>
      </c>
      <c r="CF14" s="27">
        <v>39.700000000000003</v>
      </c>
      <c r="CG14" s="27"/>
      <c r="CH14" s="29">
        <v>0.65500000000000003</v>
      </c>
      <c r="CI14" s="29">
        <v>17</v>
      </c>
      <c r="CJ14" s="29">
        <v>0.311</v>
      </c>
      <c r="CK14" s="29">
        <v>0.59199999999999997</v>
      </c>
      <c r="CL14" s="29">
        <v>92.3</v>
      </c>
      <c r="CM14" s="29">
        <v>25.7</v>
      </c>
      <c r="CN14" s="29">
        <v>5.79</v>
      </c>
      <c r="CO14" s="29">
        <v>107</v>
      </c>
      <c r="CP14" s="29">
        <v>8.72E-2</v>
      </c>
      <c r="CQ14" s="29">
        <v>0.70499999999999996</v>
      </c>
      <c r="CR14" s="29">
        <v>0.42399999999999999</v>
      </c>
      <c r="CS14" s="29">
        <v>5.1200000000000002E-2</v>
      </c>
      <c r="CT14" s="29">
        <v>0.69599999999999995</v>
      </c>
      <c r="CU14" s="29">
        <v>0.81299999999999994</v>
      </c>
      <c r="CV14" s="29">
        <v>0.41</v>
      </c>
      <c r="CW14" s="29">
        <v>11.2</v>
      </c>
      <c r="CX14" s="29">
        <v>4.3200000000000002E-2</v>
      </c>
      <c r="CY14" s="29">
        <v>0.34</v>
      </c>
      <c r="CZ14" s="29">
        <v>0.152</v>
      </c>
      <c r="DA14" s="29">
        <v>0.10100000000000001</v>
      </c>
      <c r="DB14" s="29">
        <v>0.41099999999999998</v>
      </c>
      <c r="DC14" s="29">
        <v>3.73E-2</v>
      </c>
      <c r="DD14" s="29">
        <v>6.3299999999999995E-2</v>
      </c>
      <c r="DE14" s="29">
        <v>0.67900000000000005</v>
      </c>
      <c r="DF14" s="29">
        <v>0.57099999999999995</v>
      </c>
      <c r="DG14" s="29">
        <v>1.06E-2</v>
      </c>
      <c r="DH14" s="29">
        <v>2.9099999999999998E-3</v>
      </c>
      <c r="DI14" s="29">
        <v>1.0699999999999999E-2</v>
      </c>
      <c r="DJ14" s="29">
        <v>5.9000000000000003E-4</v>
      </c>
      <c r="DK14" s="29">
        <v>5.5100000000000001E-3</v>
      </c>
      <c r="DL14" s="29">
        <v>8.34E-4</v>
      </c>
      <c r="DM14" s="29">
        <v>7.1800000000000003E-2</v>
      </c>
      <c r="DN14" s="29">
        <v>2.5399999999999999E-2</v>
      </c>
      <c r="DO14" s="29">
        <v>0.47299999999999998</v>
      </c>
      <c r="DP14" s="29">
        <v>0.154</v>
      </c>
      <c r="DQ14" s="29">
        <v>2.0400000000000001E-2</v>
      </c>
      <c r="DR14" s="29">
        <v>2.2899999999999999E-3</v>
      </c>
      <c r="DS14" s="29">
        <v>3.5300000000000002E-3</v>
      </c>
      <c r="DT14" s="29">
        <v>3.9300000000000003E-3</v>
      </c>
      <c r="DU14" s="29">
        <v>2.1100000000000001E-2</v>
      </c>
      <c r="DV14" s="29">
        <v>1.8500000000000001E-3</v>
      </c>
      <c r="DW14" s="29">
        <v>2.3800000000000002E-2</v>
      </c>
      <c r="DX14" s="29">
        <v>1.5800000000000002E-2</v>
      </c>
      <c r="DY14" s="29">
        <v>2.7300000000000001E-2</v>
      </c>
      <c r="DZ14" s="29">
        <v>2.41E-2</v>
      </c>
      <c r="EA14" s="29">
        <v>1.43E-2</v>
      </c>
      <c r="EB14" s="29">
        <v>2.4099999999999998E-3</v>
      </c>
    </row>
    <row r="15" spans="1:132" s="37" customFormat="1" ht="12.75">
      <c r="A15" s="38"/>
      <c r="B15" s="16"/>
      <c r="C15" s="38" t="s">
        <v>357</v>
      </c>
      <c r="D15" s="16" t="s">
        <v>356</v>
      </c>
      <c r="E15" s="16" t="s">
        <v>358</v>
      </c>
      <c r="F15" s="16" t="s">
        <v>389</v>
      </c>
      <c r="G15" s="39" t="s">
        <v>390</v>
      </c>
      <c r="H15" s="39" t="s">
        <v>391</v>
      </c>
      <c r="I15" s="40">
        <v>43308</v>
      </c>
      <c r="J15" s="41">
        <v>50</v>
      </c>
      <c r="K15" s="42">
        <v>8</v>
      </c>
      <c r="L15" s="43">
        <v>3</v>
      </c>
      <c r="M15" s="42" t="s">
        <v>362</v>
      </c>
      <c r="N15" s="42" t="s">
        <v>363</v>
      </c>
      <c r="O15" s="42"/>
      <c r="P15" s="42" t="s">
        <v>364</v>
      </c>
      <c r="Q15" s="38">
        <v>61</v>
      </c>
      <c r="R15" s="38">
        <v>5</v>
      </c>
      <c r="S15" s="38" t="s">
        <v>356</v>
      </c>
      <c r="T15" s="44"/>
      <c r="U15" s="45"/>
      <c r="V15" s="4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54"/>
      <c r="AH15" s="47"/>
      <c r="AI15" s="47"/>
      <c r="AJ15" s="47"/>
      <c r="AK15" s="27">
        <v>109078957.02997728</v>
      </c>
      <c r="AL15" s="27">
        <v>43.6</v>
      </c>
      <c r="AM15" s="27">
        <v>26931</v>
      </c>
      <c r="AN15" s="27">
        <v>21715</v>
      </c>
      <c r="AO15" s="27">
        <v>73415</v>
      </c>
      <c r="AP15" s="27">
        <v>252951</v>
      </c>
      <c r="AQ15" s="27">
        <v>853</v>
      </c>
      <c r="AR15" s="27">
        <v>25210</v>
      </c>
      <c r="AS15" s="27">
        <v>51451</v>
      </c>
      <c r="AT15" s="27">
        <v>52.7</v>
      </c>
      <c r="AU15" s="27">
        <v>7451</v>
      </c>
      <c r="AV15" s="27">
        <v>7464</v>
      </c>
      <c r="AW15" s="27">
        <v>44</v>
      </c>
      <c r="AX15" s="27">
        <v>42.4</v>
      </c>
      <c r="AY15" s="27">
        <v>41.7</v>
      </c>
      <c r="AZ15" s="27">
        <v>221</v>
      </c>
      <c r="BA15" s="27">
        <v>103382</v>
      </c>
      <c r="BB15" s="27">
        <v>40.5</v>
      </c>
      <c r="BC15" s="27">
        <v>58.5</v>
      </c>
      <c r="BD15" s="27">
        <v>42.9</v>
      </c>
      <c r="BE15" s="27">
        <v>42.5</v>
      </c>
      <c r="BF15" s="27">
        <v>54.7</v>
      </c>
      <c r="BG15" s="27">
        <v>52.3</v>
      </c>
      <c r="BH15" s="27">
        <v>54.3</v>
      </c>
      <c r="BI15" s="27">
        <v>31.8</v>
      </c>
      <c r="BJ15" s="27">
        <v>27.3</v>
      </c>
      <c r="BK15" s="27">
        <v>68.7</v>
      </c>
      <c r="BL15" s="27">
        <v>42.3</v>
      </c>
      <c r="BM15" s="27">
        <v>42.2</v>
      </c>
      <c r="BN15" s="27">
        <v>42.1</v>
      </c>
      <c r="BO15" s="27">
        <v>42.1</v>
      </c>
      <c r="BP15" s="27">
        <v>39</v>
      </c>
      <c r="BQ15" s="27">
        <v>22.9</v>
      </c>
      <c r="BR15" s="27">
        <v>38.200000000000003</v>
      </c>
      <c r="BS15" s="27">
        <v>29.3</v>
      </c>
      <c r="BT15" s="27">
        <v>42.6</v>
      </c>
      <c r="BU15" s="27">
        <v>65.8</v>
      </c>
      <c r="BV15" s="27">
        <v>38.299999999999997</v>
      </c>
      <c r="BW15" s="27">
        <v>40.4</v>
      </c>
      <c r="BX15" s="27">
        <v>51.5</v>
      </c>
      <c r="BY15" s="27">
        <v>40</v>
      </c>
      <c r="BZ15" s="27">
        <v>40</v>
      </c>
      <c r="CA15" s="27">
        <v>42.4</v>
      </c>
      <c r="CB15" s="27">
        <v>3.99</v>
      </c>
      <c r="CC15" s="27">
        <v>48.8</v>
      </c>
      <c r="CD15" s="27">
        <v>33.700000000000003</v>
      </c>
      <c r="CE15" s="27">
        <v>39.799999999999997</v>
      </c>
      <c r="CF15" s="27">
        <v>40.200000000000003</v>
      </c>
      <c r="CG15" s="27"/>
      <c r="CH15" s="29">
        <v>0.69599999999999995</v>
      </c>
      <c r="CI15" s="29">
        <v>13.5</v>
      </c>
      <c r="CJ15" s="29">
        <v>0.38200000000000001</v>
      </c>
      <c r="CK15" s="29">
        <v>0.626</v>
      </c>
      <c r="CL15" s="29">
        <v>81.099999999999994</v>
      </c>
      <c r="CM15" s="29">
        <v>27</v>
      </c>
      <c r="CN15" s="29">
        <v>8.1999999999999993</v>
      </c>
      <c r="CO15" s="29">
        <v>94.1</v>
      </c>
      <c r="CP15" s="29">
        <v>0.11600000000000001</v>
      </c>
      <c r="CQ15" s="29">
        <v>0.79</v>
      </c>
      <c r="CR15" s="29">
        <v>0.69099999999999995</v>
      </c>
      <c r="CS15" s="29">
        <v>7.5700000000000003E-2</v>
      </c>
      <c r="CT15" s="29">
        <v>0.622</v>
      </c>
      <c r="CU15" s="29">
        <v>0.77500000000000002</v>
      </c>
      <c r="CV15" s="29">
        <v>0.32</v>
      </c>
      <c r="CW15" s="29">
        <v>11.1</v>
      </c>
      <c r="CX15" s="29">
        <v>3.9300000000000002E-2</v>
      </c>
      <c r="CY15" s="29">
        <v>0.35799999999999998</v>
      </c>
      <c r="CZ15" s="29">
        <v>0.123</v>
      </c>
      <c r="DA15" s="29">
        <v>0.13800000000000001</v>
      </c>
      <c r="DB15" s="29">
        <v>0.48199999999999998</v>
      </c>
      <c r="DC15" s="29">
        <v>6.88E-2</v>
      </c>
      <c r="DD15" s="29">
        <v>8.8800000000000004E-2</v>
      </c>
      <c r="DE15" s="29">
        <v>0.61</v>
      </c>
      <c r="DF15" s="29">
        <v>0.47599999999999998</v>
      </c>
      <c r="DG15" s="29">
        <v>3.65E-3</v>
      </c>
      <c r="DH15" s="29">
        <v>6.1500000000000001E-3</v>
      </c>
      <c r="DI15" s="29">
        <v>2.23E-2</v>
      </c>
      <c r="DJ15" s="29">
        <v>4.9099999999999998E-2</v>
      </c>
      <c r="DK15" s="29">
        <v>5.7299999999999999E-3</v>
      </c>
      <c r="DL15" s="29">
        <v>8.6799999999999996E-4</v>
      </c>
      <c r="DM15" s="29">
        <v>7.46E-2</v>
      </c>
      <c r="DN15" s="29">
        <v>2.8000000000000001E-2</v>
      </c>
      <c r="DO15" s="29">
        <v>0.32600000000000001</v>
      </c>
      <c r="DP15" s="29">
        <v>0.11</v>
      </c>
      <c r="DQ15" s="29">
        <v>5.8999999999999997E-2</v>
      </c>
      <c r="DR15" s="29">
        <v>2.3800000000000002E-3</v>
      </c>
      <c r="DS15" s="29">
        <v>3.6700000000000001E-3</v>
      </c>
      <c r="DT15" s="29">
        <v>4.5100000000000001E-3</v>
      </c>
      <c r="DU15" s="29">
        <v>9.9299999999999996E-3</v>
      </c>
      <c r="DV15" s="29">
        <v>6.1199999999999996E-3</v>
      </c>
      <c r="DW15" s="29">
        <v>1.49E-2</v>
      </c>
      <c r="DX15" s="29">
        <v>1.4E-2</v>
      </c>
      <c r="DY15" s="29">
        <v>2.2599999999999999E-2</v>
      </c>
      <c r="DZ15" s="29">
        <v>2.1499999999999998E-2</v>
      </c>
      <c r="EA15" s="29">
        <v>5.2599999999999999E-3</v>
      </c>
      <c r="EB15" s="29">
        <v>6.9800000000000001E-3</v>
      </c>
    </row>
    <row r="16" spans="1:132" s="37" customFormat="1" ht="12.75">
      <c r="A16" s="38"/>
      <c r="B16" s="16"/>
      <c r="C16" s="38" t="s">
        <v>357</v>
      </c>
      <c r="D16" s="16" t="s">
        <v>356</v>
      </c>
      <c r="E16" s="16" t="s">
        <v>358</v>
      </c>
      <c r="F16" s="16" t="s">
        <v>392</v>
      </c>
      <c r="G16" s="39" t="s">
        <v>393</v>
      </c>
      <c r="H16" s="39" t="s">
        <v>394</v>
      </c>
      <c r="I16" s="40">
        <v>43308</v>
      </c>
      <c r="J16" s="41">
        <v>50</v>
      </c>
      <c r="K16" s="42">
        <v>8</v>
      </c>
      <c r="L16" s="43">
        <v>3</v>
      </c>
      <c r="M16" s="42" t="s">
        <v>362</v>
      </c>
      <c r="N16" s="42" t="s">
        <v>363</v>
      </c>
      <c r="O16" s="42"/>
      <c r="P16" s="42" t="s">
        <v>364</v>
      </c>
      <c r="Q16" s="38">
        <v>61</v>
      </c>
      <c r="R16" s="38">
        <v>5</v>
      </c>
      <c r="S16" s="38" t="s">
        <v>356</v>
      </c>
      <c r="T16" s="44"/>
      <c r="U16" s="45"/>
      <c r="V16" s="4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54"/>
      <c r="AH16" s="47"/>
      <c r="AI16" s="47"/>
      <c r="AJ16" s="47"/>
      <c r="AK16" s="27">
        <v>110197133.37935807</v>
      </c>
      <c r="AL16" s="27">
        <v>44.8</v>
      </c>
      <c r="AM16" s="27">
        <v>26921</v>
      </c>
      <c r="AN16" s="27">
        <v>22103</v>
      </c>
      <c r="AO16" s="27">
        <v>75018</v>
      </c>
      <c r="AP16" s="27">
        <v>254596</v>
      </c>
      <c r="AQ16" s="27">
        <v>926</v>
      </c>
      <c r="AR16" s="27">
        <v>25412</v>
      </c>
      <c r="AS16" s="27">
        <v>53382</v>
      </c>
      <c r="AT16" s="27">
        <v>54</v>
      </c>
      <c r="AU16" s="27">
        <v>7422</v>
      </c>
      <c r="AV16" s="27">
        <v>7370</v>
      </c>
      <c r="AW16" s="27">
        <v>44</v>
      </c>
      <c r="AX16" s="27">
        <v>41.3</v>
      </c>
      <c r="AY16" s="27">
        <v>41.2</v>
      </c>
      <c r="AZ16" s="27">
        <v>216</v>
      </c>
      <c r="BA16" s="27">
        <v>103382</v>
      </c>
      <c r="BB16" s="27">
        <v>40</v>
      </c>
      <c r="BC16" s="27">
        <v>58.6</v>
      </c>
      <c r="BD16" s="27">
        <v>42.7</v>
      </c>
      <c r="BE16" s="27">
        <v>41.6</v>
      </c>
      <c r="BF16" s="27">
        <v>53</v>
      </c>
      <c r="BG16" s="27">
        <v>53</v>
      </c>
      <c r="BH16" s="27">
        <v>53.4</v>
      </c>
      <c r="BI16" s="27">
        <v>30.9</v>
      </c>
      <c r="BJ16" s="27">
        <v>26.9</v>
      </c>
      <c r="BK16" s="27">
        <v>70.599999999999994</v>
      </c>
      <c r="BL16" s="27">
        <v>42.7</v>
      </c>
      <c r="BM16" s="27">
        <v>42.4</v>
      </c>
      <c r="BN16" s="27">
        <v>42.3</v>
      </c>
      <c r="BO16" s="27">
        <v>42</v>
      </c>
      <c r="BP16" s="27">
        <v>38.6</v>
      </c>
      <c r="BQ16" s="27">
        <v>23.1</v>
      </c>
      <c r="BR16" s="27">
        <v>37</v>
      </c>
      <c r="BS16" s="27">
        <v>28.5</v>
      </c>
      <c r="BT16" s="27">
        <v>42.4</v>
      </c>
      <c r="BU16" s="27">
        <v>66.8</v>
      </c>
      <c r="BV16" s="27">
        <v>39.1</v>
      </c>
      <c r="BW16" s="27">
        <v>40.799999999999997</v>
      </c>
      <c r="BX16" s="27">
        <v>51.3</v>
      </c>
      <c r="BY16" s="27">
        <v>38.200000000000003</v>
      </c>
      <c r="BZ16" s="27">
        <v>39.799999999999997</v>
      </c>
      <c r="CA16" s="27">
        <v>41.9</v>
      </c>
      <c r="CB16" s="27">
        <v>3.96</v>
      </c>
      <c r="CC16" s="27">
        <v>49.9</v>
      </c>
      <c r="CD16" s="27">
        <v>34.6</v>
      </c>
      <c r="CE16" s="27">
        <v>41.5</v>
      </c>
      <c r="CF16" s="27">
        <v>40.700000000000003</v>
      </c>
      <c r="CG16" s="27"/>
      <c r="CH16" s="29">
        <v>0.68300000000000005</v>
      </c>
      <c r="CI16" s="29">
        <v>18.7</v>
      </c>
      <c r="CJ16" s="29">
        <v>0.23300000000000001</v>
      </c>
      <c r="CK16" s="29">
        <v>0.49299999999999999</v>
      </c>
      <c r="CL16" s="29">
        <v>84</v>
      </c>
      <c r="CM16" s="29">
        <v>27.9</v>
      </c>
      <c r="CN16" s="29">
        <v>7.12</v>
      </c>
      <c r="CO16" s="29">
        <v>106</v>
      </c>
      <c r="CP16" s="29">
        <v>0.11700000000000001</v>
      </c>
      <c r="CQ16" s="29">
        <v>0.65100000000000002</v>
      </c>
      <c r="CR16" s="29">
        <v>0.57499999999999996</v>
      </c>
      <c r="CS16" s="29">
        <v>5.6800000000000003E-2</v>
      </c>
      <c r="CT16" s="29">
        <v>0.63300000000000001</v>
      </c>
      <c r="CU16" s="29">
        <v>1.07</v>
      </c>
      <c r="CV16" s="29">
        <v>0.33200000000000002</v>
      </c>
      <c r="CW16" s="29">
        <v>9.33</v>
      </c>
      <c r="CX16" s="29">
        <v>3.9300000000000002E-2</v>
      </c>
      <c r="CY16" s="29">
        <v>0.20899999999999999</v>
      </c>
      <c r="CZ16" s="29">
        <v>0.127</v>
      </c>
      <c r="DA16" s="29">
        <v>0.121</v>
      </c>
      <c r="DB16" s="29">
        <v>0.27200000000000002</v>
      </c>
      <c r="DC16" s="29">
        <v>2.76E-2</v>
      </c>
      <c r="DD16" s="29">
        <v>5.1400000000000001E-2</v>
      </c>
      <c r="DE16" s="29">
        <v>0.69099999999999995</v>
      </c>
      <c r="DF16" s="29">
        <v>0.67600000000000005</v>
      </c>
      <c r="DG16" s="29">
        <v>8.6099999999999996E-3</v>
      </c>
      <c r="DH16" s="29">
        <v>1.24E-2</v>
      </c>
      <c r="DI16" s="29">
        <v>3.0800000000000001E-2</v>
      </c>
      <c r="DJ16" s="29">
        <v>0.107</v>
      </c>
      <c r="DK16" s="29">
        <v>1.15E-2</v>
      </c>
      <c r="DL16" s="29">
        <v>3.44E-2</v>
      </c>
      <c r="DM16" s="29">
        <v>9.3399999999999997E-2</v>
      </c>
      <c r="DN16" s="29">
        <v>3.1699999999999999E-2</v>
      </c>
      <c r="DO16" s="29">
        <v>0.46500000000000002</v>
      </c>
      <c r="DP16" s="29">
        <v>0.10299999999999999</v>
      </c>
      <c r="DQ16" s="29">
        <v>2.5999999999999998E-4</v>
      </c>
      <c r="DR16" s="29">
        <v>4.7000000000000002E-3</v>
      </c>
      <c r="DS16" s="29">
        <v>9.4299999999999991E-3</v>
      </c>
      <c r="DT16" s="29">
        <v>2.82E-3</v>
      </c>
      <c r="DU16" s="29">
        <v>1.9699999999999999E-2</v>
      </c>
      <c r="DV16" s="29">
        <v>1.9300000000000001E-3</v>
      </c>
      <c r="DW16" s="29">
        <v>1.2200000000000001E-2</v>
      </c>
      <c r="DX16" s="29">
        <v>1.3899999999999999E-2</v>
      </c>
      <c r="DY16" s="29">
        <v>2.4899999999999999E-2</v>
      </c>
      <c r="DZ16" s="29">
        <v>1.8599999999999998E-2</v>
      </c>
      <c r="EA16" s="29">
        <v>5.28E-3</v>
      </c>
      <c r="EB16" s="29">
        <v>4.96E-3</v>
      </c>
    </row>
    <row r="17" spans="1:132" s="37" customFormat="1" ht="12.75">
      <c r="A17" s="38"/>
      <c r="B17" s="16"/>
      <c r="C17" s="38" t="s">
        <v>357</v>
      </c>
      <c r="D17" s="16"/>
      <c r="E17" s="16" t="s">
        <v>358</v>
      </c>
      <c r="F17" s="16" t="s">
        <v>395</v>
      </c>
      <c r="G17" s="39" t="s">
        <v>396</v>
      </c>
      <c r="H17" s="39" t="s">
        <v>397</v>
      </c>
      <c r="I17" s="40">
        <v>43308</v>
      </c>
      <c r="J17" s="41">
        <v>50</v>
      </c>
      <c r="K17" s="42">
        <v>8</v>
      </c>
      <c r="L17" s="43">
        <v>3</v>
      </c>
      <c r="M17" s="42" t="s">
        <v>362</v>
      </c>
      <c r="N17" s="42" t="s">
        <v>363</v>
      </c>
      <c r="O17" s="42"/>
      <c r="P17" s="42" t="s">
        <v>364</v>
      </c>
      <c r="Q17" s="38">
        <v>61</v>
      </c>
      <c r="R17" s="38">
        <v>5</v>
      </c>
      <c r="S17" s="38" t="s">
        <v>356</v>
      </c>
      <c r="T17" s="44"/>
      <c r="U17" s="45"/>
      <c r="V17" s="4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54"/>
      <c r="AH17" s="47"/>
      <c r="AI17" s="47"/>
      <c r="AJ17" s="47"/>
      <c r="AK17" s="27">
        <v>111751695.75676118</v>
      </c>
      <c r="AL17" s="27">
        <v>40.700000000000003</v>
      </c>
      <c r="AM17" s="27">
        <v>26815</v>
      </c>
      <c r="AN17" s="27">
        <v>21395</v>
      </c>
      <c r="AO17" s="27">
        <v>72357</v>
      </c>
      <c r="AP17" s="27">
        <v>248080</v>
      </c>
      <c r="AQ17" s="27">
        <v>830</v>
      </c>
      <c r="AR17" s="27">
        <v>25593</v>
      </c>
      <c r="AS17" s="27">
        <v>51826</v>
      </c>
      <c r="AT17" s="27">
        <v>51.8</v>
      </c>
      <c r="AU17" s="27">
        <v>7392</v>
      </c>
      <c r="AV17" s="27">
        <v>7387</v>
      </c>
      <c r="AW17" s="27">
        <v>43.9</v>
      </c>
      <c r="AX17" s="27">
        <v>42.8</v>
      </c>
      <c r="AY17" s="27">
        <v>42</v>
      </c>
      <c r="AZ17" s="27">
        <v>216</v>
      </c>
      <c r="BA17" s="27">
        <v>103382</v>
      </c>
      <c r="BB17" s="27">
        <v>40.6</v>
      </c>
      <c r="BC17" s="27">
        <v>56.4</v>
      </c>
      <c r="BD17" s="27">
        <v>43.1</v>
      </c>
      <c r="BE17" s="27">
        <v>42.6</v>
      </c>
      <c r="BF17" s="27">
        <v>54.5</v>
      </c>
      <c r="BG17" s="27">
        <v>54.6</v>
      </c>
      <c r="BH17" s="27">
        <v>54.1</v>
      </c>
      <c r="BI17" s="27">
        <v>31.8</v>
      </c>
      <c r="BJ17" s="27">
        <v>26.7</v>
      </c>
      <c r="BK17" s="27">
        <v>69.3</v>
      </c>
      <c r="BL17" s="27">
        <v>41.7</v>
      </c>
      <c r="BM17" s="27">
        <v>41.5</v>
      </c>
      <c r="BN17" s="27">
        <v>41.7</v>
      </c>
      <c r="BO17" s="27">
        <v>40.6</v>
      </c>
      <c r="BP17" s="27">
        <v>40.200000000000003</v>
      </c>
      <c r="BQ17" s="27">
        <v>22.7</v>
      </c>
      <c r="BR17" s="27">
        <v>37.799999999999997</v>
      </c>
      <c r="BS17" s="27">
        <v>28.4</v>
      </c>
      <c r="BT17" s="27">
        <v>42.3</v>
      </c>
      <c r="BU17" s="27">
        <v>66.099999999999994</v>
      </c>
      <c r="BV17" s="27">
        <v>39.1</v>
      </c>
      <c r="BW17" s="27">
        <v>41.3</v>
      </c>
      <c r="BX17" s="27">
        <v>51.2</v>
      </c>
      <c r="BY17" s="27">
        <v>39.5</v>
      </c>
      <c r="BZ17" s="27">
        <v>39.9</v>
      </c>
      <c r="CA17" s="27">
        <v>42.9</v>
      </c>
      <c r="CB17" s="27">
        <v>3.87</v>
      </c>
      <c r="CC17" s="27">
        <v>48.7</v>
      </c>
      <c r="CD17" s="27">
        <v>33.9</v>
      </c>
      <c r="CE17" s="27">
        <v>39.799999999999997</v>
      </c>
      <c r="CF17" s="27">
        <v>39.9</v>
      </c>
      <c r="CG17" s="27"/>
      <c r="CH17" s="29">
        <v>0.58699999999999997</v>
      </c>
      <c r="CI17" s="29">
        <v>15.9</v>
      </c>
      <c r="CJ17" s="29">
        <v>0.28299999999999997</v>
      </c>
      <c r="CK17" s="29">
        <v>0.52500000000000002</v>
      </c>
      <c r="CL17" s="29">
        <v>110</v>
      </c>
      <c r="CM17" s="29">
        <v>25.4</v>
      </c>
      <c r="CN17" s="29">
        <v>6.19</v>
      </c>
      <c r="CO17" s="29">
        <v>93.1</v>
      </c>
      <c r="CP17" s="29">
        <v>9.8799999999999999E-2</v>
      </c>
      <c r="CQ17" s="29">
        <v>0.64700000000000002</v>
      </c>
      <c r="CR17" s="29">
        <v>0.624</v>
      </c>
      <c r="CS17" s="29">
        <v>5.1900000000000002E-2</v>
      </c>
      <c r="CT17" s="29">
        <v>0.72399999999999998</v>
      </c>
      <c r="CU17" s="29">
        <v>1.1100000000000001</v>
      </c>
      <c r="CV17" s="29">
        <v>0.40100000000000002</v>
      </c>
      <c r="CW17" s="29">
        <v>10</v>
      </c>
      <c r="CX17" s="29">
        <v>6.1699999999999998E-2</v>
      </c>
      <c r="CY17" s="29">
        <v>0.26600000000000001</v>
      </c>
      <c r="CZ17" s="29">
        <v>0.105</v>
      </c>
      <c r="DA17" s="29">
        <v>9.0200000000000002E-2</v>
      </c>
      <c r="DB17" s="29">
        <v>0.249</v>
      </c>
      <c r="DC17" s="29">
        <v>3.8899999999999997E-2</v>
      </c>
      <c r="DD17" s="29">
        <v>5.0900000000000001E-2</v>
      </c>
      <c r="DE17" s="29">
        <v>0.44800000000000001</v>
      </c>
      <c r="DF17" s="29">
        <v>0.35499999999999998</v>
      </c>
      <c r="DG17" s="29">
        <v>1.4200000000000001E-2</v>
      </c>
      <c r="DH17" s="29">
        <v>5.9699999999999996E-3</v>
      </c>
      <c r="DI17" s="29">
        <v>2.1700000000000001E-2</v>
      </c>
      <c r="DJ17" s="29">
        <v>0.13300000000000001</v>
      </c>
      <c r="DK17" s="29">
        <v>5.5700000000000003E-3</v>
      </c>
      <c r="DL17" s="29">
        <v>3.3700000000000001E-2</v>
      </c>
      <c r="DM17" s="29">
        <v>4.4900000000000002E-2</v>
      </c>
      <c r="DN17" s="29">
        <v>2.5600000000000001E-2</v>
      </c>
      <c r="DO17" s="29">
        <v>0.38300000000000001</v>
      </c>
      <c r="DP17" s="29">
        <v>9.2499999999999999E-2</v>
      </c>
      <c r="DQ17" s="29">
        <v>2.5599999999999999E-4</v>
      </c>
      <c r="DR17" s="29">
        <v>2.31E-3</v>
      </c>
      <c r="DS17" s="29">
        <v>4.6299999999999996E-3</v>
      </c>
      <c r="DT17" s="29">
        <v>1.98E-3</v>
      </c>
      <c r="DU17" s="29">
        <v>2.8000000000000001E-2</v>
      </c>
      <c r="DV17" s="29">
        <v>1.8600000000000001E-3</v>
      </c>
      <c r="DW17" s="29">
        <v>1.2E-2</v>
      </c>
      <c r="DX17" s="29">
        <v>1.66E-2</v>
      </c>
      <c r="DY17" s="29">
        <v>2.07E-2</v>
      </c>
      <c r="DZ17" s="29">
        <v>1.9099999999999999E-2</v>
      </c>
      <c r="EA17" s="29">
        <v>1.03E-2</v>
      </c>
      <c r="EB17" s="29">
        <v>5.3499999999999997E-3</v>
      </c>
    </row>
    <row r="18" spans="1:132" s="37" customFormat="1" ht="12.75">
      <c r="A18" s="38"/>
      <c r="B18" s="16"/>
      <c r="C18" s="38" t="s">
        <v>357</v>
      </c>
      <c r="D18" s="16"/>
      <c r="E18" s="16" t="s">
        <v>358</v>
      </c>
      <c r="F18" s="16" t="s">
        <v>398</v>
      </c>
      <c r="G18" s="39" t="s">
        <v>399</v>
      </c>
      <c r="H18" s="39" t="s">
        <v>400</v>
      </c>
      <c r="I18" s="40">
        <v>43308</v>
      </c>
      <c r="J18" s="41">
        <v>50</v>
      </c>
      <c r="K18" s="42">
        <v>8</v>
      </c>
      <c r="L18" s="43">
        <v>3</v>
      </c>
      <c r="M18" s="42" t="s">
        <v>362</v>
      </c>
      <c r="N18" s="42" t="s">
        <v>363</v>
      </c>
      <c r="O18" s="42"/>
      <c r="P18" s="42" t="s">
        <v>364</v>
      </c>
      <c r="Q18" s="38">
        <v>61</v>
      </c>
      <c r="R18" s="38">
        <v>5</v>
      </c>
      <c r="S18" s="38" t="s">
        <v>356</v>
      </c>
      <c r="T18" s="44"/>
      <c r="U18" s="45"/>
      <c r="V18" s="46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54"/>
      <c r="AH18" s="47"/>
      <c r="AI18" s="47"/>
      <c r="AJ18" s="47"/>
      <c r="AK18" s="27">
        <v>114629823.68157373</v>
      </c>
      <c r="AL18" s="27">
        <v>41.5</v>
      </c>
      <c r="AM18" s="27">
        <v>26144</v>
      </c>
      <c r="AN18" s="27">
        <v>21625</v>
      </c>
      <c r="AO18" s="27">
        <v>73212</v>
      </c>
      <c r="AP18" s="27">
        <v>247903</v>
      </c>
      <c r="AQ18" s="27">
        <v>846</v>
      </c>
      <c r="AR18" s="27">
        <v>25305</v>
      </c>
      <c r="AS18" s="27">
        <v>50829</v>
      </c>
      <c r="AT18" s="27">
        <v>51.3</v>
      </c>
      <c r="AU18" s="27">
        <v>7519</v>
      </c>
      <c r="AV18" s="27">
        <v>7388</v>
      </c>
      <c r="AW18" s="27">
        <v>43.7</v>
      </c>
      <c r="AX18" s="27">
        <v>41.1</v>
      </c>
      <c r="AY18" s="27">
        <v>42.9</v>
      </c>
      <c r="AZ18" s="27">
        <v>219</v>
      </c>
      <c r="BA18" s="27">
        <v>103382</v>
      </c>
      <c r="BB18" s="27">
        <v>39.9</v>
      </c>
      <c r="BC18" s="27">
        <v>57.7</v>
      </c>
      <c r="BD18" s="27">
        <v>41.6</v>
      </c>
      <c r="BE18" s="27">
        <v>41.3</v>
      </c>
      <c r="BF18" s="27">
        <v>54.7</v>
      </c>
      <c r="BG18" s="27">
        <v>54.7</v>
      </c>
      <c r="BH18" s="27">
        <v>53.6</v>
      </c>
      <c r="BI18" s="27">
        <v>32.1</v>
      </c>
      <c r="BJ18" s="27">
        <v>26.5</v>
      </c>
      <c r="BK18" s="27">
        <v>67.8</v>
      </c>
      <c r="BL18" s="27">
        <v>42</v>
      </c>
      <c r="BM18" s="27">
        <v>42.3</v>
      </c>
      <c r="BN18" s="27">
        <v>41.9</v>
      </c>
      <c r="BO18" s="27">
        <v>42</v>
      </c>
      <c r="BP18" s="27">
        <v>37.4</v>
      </c>
      <c r="BQ18" s="27">
        <v>23.2</v>
      </c>
      <c r="BR18" s="27">
        <v>37.6</v>
      </c>
      <c r="BS18" s="27">
        <v>29</v>
      </c>
      <c r="BT18" s="27">
        <v>43.2</v>
      </c>
      <c r="BU18" s="27">
        <v>67.099999999999994</v>
      </c>
      <c r="BV18" s="27">
        <v>39</v>
      </c>
      <c r="BW18" s="27">
        <v>41.4</v>
      </c>
      <c r="BX18" s="27">
        <v>51.1</v>
      </c>
      <c r="BY18" s="27">
        <v>38.5</v>
      </c>
      <c r="BZ18" s="27">
        <v>39.200000000000003</v>
      </c>
      <c r="CA18" s="27">
        <v>42.2</v>
      </c>
      <c r="CB18" s="27">
        <v>3.92</v>
      </c>
      <c r="CC18" s="27">
        <v>50.2</v>
      </c>
      <c r="CD18" s="27">
        <v>35.299999999999997</v>
      </c>
      <c r="CE18" s="27">
        <v>40.1</v>
      </c>
      <c r="CF18" s="27">
        <v>40.9</v>
      </c>
      <c r="CG18" s="27"/>
      <c r="CH18" s="29">
        <v>0.58099999999999996</v>
      </c>
      <c r="CI18" s="29">
        <v>10.6</v>
      </c>
      <c r="CJ18" s="29">
        <v>0.19900000000000001</v>
      </c>
      <c r="CK18" s="29">
        <v>0.66900000000000004</v>
      </c>
      <c r="CL18" s="29">
        <v>113</v>
      </c>
      <c r="CM18" s="29">
        <v>21.3</v>
      </c>
      <c r="CN18" s="29">
        <v>6.39</v>
      </c>
      <c r="CO18" s="29">
        <v>101</v>
      </c>
      <c r="CP18" s="29">
        <v>9.8500000000000004E-2</v>
      </c>
      <c r="CQ18" s="29">
        <v>0.78900000000000003</v>
      </c>
      <c r="CR18" s="29">
        <v>0.53500000000000003</v>
      </c>
      <c r="CS18" s="29">
        <v>4.8800000000000003E-2</v>
      </c>
      <c r="CT18" s="29">
        <v>0.69299999999999995</v>
      </c>
      <c r="CU18" s="29">
        <v>0.71899999999999997</v>
      </c>
      <c r="CV18" s="29">
        <v>0.38700000000000001</v>
      </c>
      <c r="CW18" s="29">
        <v>13.5</v>
      </c>
      <c r="CX18" s="29">
        <v>4.4499999999999998E-2</v>
      </c>
      <c r="CY18" s="29">
        <v>0.32500000000000001</v>
      </c>
      <c r="CZ18" s="29">
        <v>9.5399999999999999E-2</v>
      </c>
      <c r="DA18" s="29">
        <v>9.2299999999999993E-2</v>
      </c>
      <c r="DB18" s="29">
        <v>0.29499999999999998</v>
      </c>
      <c r="DC18" s="29">
        <v>4.1500000000000002E-2</v>
      </c>
      <c r="DD18" s="29">
        <v>5.16E-2</v>
      </c>
      <c r="DE18" s="29">
        <v>0.54800000000000004</v>
      </c>
      <c r="DF18" s="29">
        <v>0.38400000000000001</v>
      </c>
      <c r="DG18" s="29">
        <v>8.2500000000000004E-3</v>
      </c>
      <c r="DH18" s="29">
        <v>5.8199999999999997E-3</v>
      </c>
      <c r="DI18" s="29">
        <v>2.7599999999999999E-3</v>
      </c>
      <c r="DJ18" s="29">
        <v>4.6600000000000003E-2</v>
      </c>
      <c r="DK18" s="29">
        <v>5.4299999999999999E-3</v>
      </c>
      <c r="DL18" s="29">
        <v>8.2100000000000001E-4</v>
      </c>
      <c r="DM18" s="29">
        <v>4.3099999999999999E-2</v>
      </c>
      <c r="DN18" s="29">
        <v>2.81E-2</v>
      </c>
      <c r="DO18" s="29">
        <v>0.48299999999999998</v>
      </c>
      <c r="DP18" s="29">
        <v>7.1300000000000002E-2</v>
      </c>
      <c r="DQ18" s="29">
        <v>3.3700000000000001E-2</v>
      </c>
      <c r="DR18" s="29">
        <v>4.9699999999999996E-3</v>
      </c>
      <c r="DS18" s="29">
        <v>6.2899999999999996E-3</v>
      </c>
      <c r="DT18" s="29">
        <v>6.0499999999999998E-3</v>
      </c>
      <c r="DU18" s="29">
        <v>1.2999999999999999E-2</v>
      </c>
      <c r="DV18" s="29">
        <v>1.8400000000000001E-3</v>
      </c>
      <c r="DW18" s="29">
        <v>1.6E-2</v>
      </c>
      <c r="DX18" s="29">
        <v>7.7299999999999999E-3</v>
      </c>
      <c r="DY18" s="29">
        <v>1.44E-2</v>
      </c>
      <c r="DZ18" s="29">
        <v>1.4500000000000001E-2</v>
      </c>
      <c r="EA18" s="29">
        <v>5.0000000000000001E-3</v>
      </c>
      <c r="EB18" s="29">
        <v>6.0000000000000001E-3</v>
      </c>
    </row>
    <row r="19" spans="1:132" s="37" customFormat="1" ht="12.75">
      <c r="A19" s="38"/>
      <c r="B19" s="16"/>
      <c r="C19" s="38" t="s">
        <v>357</v>
      </c>
      <c r="D19" s="16"/>
      <c r="E19" s="16" t="s">
        <v>358</v>
      </c>
      <c r="F19" s="16" t="s">
        <v>401</v>
      </c>
      <c r="G19" s="39" t="s">
        <v>402</v>
      </c>
      <c r="H19" s="39" t="s">
        <v>403</v>
      </c>
      <c r="I19" s="40">
        <v>43308</v>
      </c>
      <c r="J19" s="41">
        <v>50</v>
      </c>
      <c r="K19" s="42">
        <v>8</v>
      </c>
      <c r="L19" s="43">
        <v>3</v>
      </c>
      <c r="M19" s="42" t="s">
        <v>362</v>
      </c>
      <c r="N19" s="42" t="s">
        <v>363</v>
      </c>
      <c r="O19" s="42"/>
      <c r="P19" s="42" t="s">
        <v>364</v>
      </c>
      <c r="Q19" s="38">
        <v>61</v>
      </c>
      <c r="R19" s="38">
        <v>5</v>
      </c>
      <c r="S19" s="38" t="s">
        <v>356</v>
      </c>
      <c r="T19" s="44"/>
      <c r="U19" s="45"/>
      <c r="V19" s="46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54"/>
      <c r="AH19" s="47"/>
      <c r="AI19" s="47"/>
      <c r="AJ19" s="47"/>
      <c r="AK19" s="27">
        <v>111691987.92807104</v>
      </c>
      <c r="AL19" s="27">
        <v>42.7</v>
      </c>
      <c r="AM19" s="27">
        <v>26756</v>
      </c>
      <c r="AN19" s="27">
        <v>21732</v>
      </c>
      <c r="AO19" s="27">
        <v>72118</v>
      </c>
      <c r="AP19" s="27">
        <v>243211</v>
      </c>
      <c r="AQ19" s="27">
        <v>845</v>
      </c>
      <c r="AR19" s="27">
        <v>24774</v>
      </c>
      <c r="AS19" s="27">
        <v>51070</v>
      </c>
      <c r="AT19" s="27">
        <v>51.9</v>
      </c>
      <c r="AU19" s="27">
        <v>7498</v>
      </c>
      <c r="AV19" s="27">
        <v>7494</v>
      </c>
      <c r="AW19" s="27">
        <v>44.5</v>
      </c>
      <c r="AX19" s="27">
        <v>42.6</v>
      </c>
      <c r="AY19" s="27">
        <v>41.5</v>
      </c>
      <c r="AZ19" s="27">
        <v>221</v>
      </c>
      <c r="BA19" s="27">
        <v>103382</v>
      </c>
      <c r="BB19" s="27">
        <v>39.799999999999997</v>
      </c>
      <c r="BC19" s="27">
        <v>58.8</v>
      </c>
      <c r="BD19" s="27">
        <v>41.5</v>
      </c>
      <c r="BE19" s="27">
        <v>42.2</v>
      </c>
      <c r="BF19" s="27">
        <v>54.6</v>
      </c>
      <c r="BG19" s="27">
        <v>53.8</v>
      </c>
      <c r="BH19" s="27">
        <v>54.1</v>
      </c>
      <c r="BI19" s="27">
        <v>32.799999999999997</v>
      </c>
      <c r="BJ19" s="27">
        <v>27.2</v>
      </c>
      <c r="BK19" s="27">
        <v>69.400000000000006</v>
      </c>
      <c r="BL19" s="27">
        <v>41.3</v>
      </c>
      <c r="BM19" s="27">
        <v>42</v>
      </c>
      <c r="BN19" s="27">
        <v>42.7</v>
      </c>
      <c r="BO19" s="27">
        <v>42</v>
      </c>
      <c r="BP19" s="27">
        <v>38.799999999999997</v>
      </c>
      <c r="BQ19" s="27">
        <v>23.4</v>
      </c>
      <c r="BR19" s="27">
        <v>39.1</v>
      </c>
      <c r="BS19" s="27">
        <v>29.8</v>
      </c>
      <c r="BT19" s="27">
        <v>42.2</v>
      </c>
      <c r="BU19" s="27">
        <v>67</v>
      </c>
      <c r="BV19" s="27">
        <v>40.1</v>
      </c>
      <c r="BW19" s="27">
        <v>42.6</v>
      </c>
      <c r="BX19" s="27">
        <v>52.5</v>
      </c>
      <c r="BY19" s="27">
        <v>40.200000000000003</v>
      </c>
      <c r="BZ19" s="27">
        <v>40.9</v>
      </c>
      <c r="CA19" s="27">
        <v>43.3</v>
      </c>
      <c r="CB19" s="27">
        <v>4.0599999999999996</v>
      </c>
      <c r="CC19" s="27">
        <v>51.2</v>
      </c>
      <c r="CD19" s="27">
        <v>35.799999999999997</v>
      </c>
      <c r="CE19" s="27">
        <v>42.3</v>
      </c>
      <c r="CF19" s="27">
        <v>41.8</v>
      </c>
      <c r="CG19" s="27"/>
      <c r="CH19" s="29">
        <v>0.76100000000000001</v>
      </c>
      <c r="CI19" s="29">
        <v>19.5</v>
      </c>
      <c r="CJ19" s="29">
        <v>0.32800000000000001</v>
      </c>
      <c r="CK19" s="29">
        <v>0.67400000000000004</v>
      </c>
      <c r="CL19" s="29">
        <v>110</v>
      </c>
      <c r="CM19" s="29">
        <v>23.9</v>
      </c>
      <c r="CN19" s="29">
        <v>5.42</v>
      </c>
      <c r="CO19" s="29">
        <v>67.5</v>
      </c>
      <c r="CP19" s="29">
        <v>8.43E-2</v>
      </c>
      <c r="CQ19" s="29">
        <v>0.78</v>
      </c>
      <c r="CR19" s="29">
        <v>0.72199999999999998</v>
      </c>
      <c r="CS19" s="29">
        <v>5.9799999999999999E-2</v>
      </c>
      <c r="CT19" s="29">
        <v>0.54100000000000004</v>
      </c>
      <c r="CU19" s="29">
        <v>1.04</v>
      </c>
      <c r="CV19" s="29">
        <v>0.33500000000000002</v>
      </c>
      <c r="CW19" s="29">
        <v>10.3</v>
      </c>
      <c r="CX19" s="29">
        <v>6.0900000000000003E-2</v>
      </c>
      <c r="CY19" s="29">
        <v>0.26600000000000001</v>
      </c>
      <c r="CZ19" s="29">
        <v>0.182</v>
      </c>
      <c r="DA19" s="29">
        <v>6.8599999999999994E-2</v>
      </c>
      <c r="DB19" s="29">
        <v>0.42099999999999999</v>
      </c>
      <c r="DC19" s="29">
        <v>3.0700000000000002E-2</v>
      </c>
      <c r="DD19" s="29">
        <v>1.7399999999999999E-2</v>
      </c>
      <c r="DE19" s="29">
        <v>0.47299999999999998</v>
      </c>
      <c r="DF19" s="29">
        <v>0.47299999999999998</v>
      </c>
      <c r="DG19" s="29">
        <v>2.3800000000000002E-3</v>
      </c>
      <c r="DH19" s="29">
        <v>4.1599999999999996E-3</v>
      </c>
      <c r="DI19" s="29">
        <v>2.8300000000000001E-3</v>
      </c>
      <c r="DJ19" s="29">
        <v>0.106</v>
      </c>
      <c r="DK19" s="29">
        <v>1.5800000000000002E-2</v>
      </c>
      <c r="DL19" s="29">
        <v>3.3700000000000001E-2</v>
      </c>
      <c r="DM19" s="29">
        <v>5.0799999999999998E-2</v>
      </c>
      <c r="DN19" s="29">
        <v>2.4799999999999999E-2</v>
      </c>
      <c r="DO19" s="29">
        <v>0.52900000000000003</v>
      </c>
      <c r="DP19" s="29">
        <v>8.0199999999999994E-2</v>
      </c>
      <c r="DQ19" s="29">
        <v>2.5599999999999999E-4</v>
      </c>
      <c r="DR19" s="29">
        <v>2.2699999999999999E-3</v>
      </c>
      <c r="DS19" s="29">
        <v>3.5699999999999998E-3</v>
      </c>
      <c r="DT19" s="29">
        <v>6.6499999999999997E-3</v>
      </c>
      <c r="DU19" s="29">
        <v>3.2699999999999998E-4</v>
      </c>
      <c r="DV19" s="29">
        <v>1.89E-3</v>
      </c>
      <c r="DW19" s="29">
        <v>5.8600000000000004E-4</v>
      </c>
      <c r="DX19" s="29">
        <v>1.26E-2</v>
      </c>
      <c r="DY19" s="29">
        <v>2.3099999999999999E-2</v>
      </c>
      <c r="DZ19" s="29">
        <v>1.8800000000000001E-2</v>
      </c>
      <c r="EA19" s="29">
        <v>7.1399999999999996E-3</v>
      </c>
      <c r="EB19" s="29">
        <v>5.3499999999999997E-3</v>
      </c>
    </row>
    <row r="20" spans="1:132" s="37" customFormat="1" ht="12.75">
      <c r="A20" s="38"/>
      <c r="B20" s="16"/>
      <c r="C20" s="38" t="s">
        <v>357</v>
      </c>
      <c r="D20" s="16"/>
      <c r="E20" s="16" t="s">
        <v>358</v>
      </c>
      <c r="F20" s="16" t="s">
        <v>404</v>
      </c>
      <c r="G20" s="39" t="s">
        <v>405</v>
      </c>
      <c r="H20" s="39" t="s">
        <v>406</v>
      </c>
      <c r="I20" s="40">
        <v>43308</v>
      </c>
      <c r="J20" s="41">
        <v>50</v>
      </c>
      <c r="K20" s="42">
        <v>8</v>
      </c>
      <c r="L20" s="43">
        <v>3</v>
      </c>
      <c r="M20" s="42" t="s">
        <v>362</v>
      </c>
      <c r="N20" s="42" t="s">
        <v>363</v>
      </c>
      <c r="O20" s="42"/>
      <c r="P20" s="42" t="s">
        <v>364</v>
      </c>
      <c r="Q20" s="38">
        <v>61</v>
      </c>
      <c r="R20" s="38">
        <v>5</v>
      </c>
      <c r="S20" s="38" t="s">
        <v>356</v>
      </c>
      <c r="T20" s="44"/>
      <c r="U20" s="45"/>
      <c r="V20" s="46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4"/>
      <c r="AH20" s="47"/>
      <c r="AI20" s="47"/>
      <c r="AJ20" s="47"/>
      <c r="AK20" s="27">
        <v>110143778.15778759</v>
      </c>
      <c r="AL20" s="27">
        <v>42</v>
      </c>
      <c r="AM20" s="27">
        <v>26277</v>
      </c>
      <c r="AN20" s="27">
        <v>21218</v>
      </c>
      <c r="AO20" s="27">
        <v>71277</v>
      </c>
      <c r="AP20" s="27">
        <v>241299</v>
      </c>
      <c r="AQ20" s="27">
        <v>822</v>
      </c>
      <c r="AR20" s="27">
        <v>25157</v>
      </c>
      <c r="AS20" s="27">
        <v>49937</v>
      </c>
      <c r="AT20" s="27">
        <v>50.7</v>
      </c>
      <c r="AU20" s="27">
        <v>7533</v>
      </c>
      <c r="AV20" s="27">
        <v>7315</v>
      </c>
      <c r="AW20" s="27">
        <v>42.8</v>
      </c>
      <c r="AX20" s="27">
        <v>41.4</v>
      </c>
      <c r="AY20" s="27">
        <v>42</v>
      </c>
      <c r="AZ20" s="27">
        <v>225</v>
      </c>
      <c r="BA20" s="27">
        <v>103382</v>
      </c>
      <c r="BB20" s="27">
        <v>39.6</v>
      </c>
      <c r="BC20" s="27">
        <v>57.1</v>
      </c>
      <c r="BD20" s="27">
        <v>41.6</v>
      </c>
      <c r="BE20" s="27">
        <v>41.3</v>
      </c>
      <c r="BF20" s="27">
        <v>54.3</v>
      </c>
      <c r="BG20" s="27">
        <v>55.4</v>
      </c>
      <c r="BH20" s="27">
        <v>53.3</v>
      </c>
      <c r="BI20" s="27">
        <v>31.5</v>
      </c>
      <c r="BJ20" s="27">
        <v>27.2</v>
      </c>
      <c r="BK20" s="27">
        <v>68.5</v>
      </c>
      <c r="BL20" s="27">
        <v>40.6</v>
      </c>
      <c r="BM20" s="27">
        <v>40.299999999999997</v>
      </c>
      <c r="BN20" s="27">
        <v>40.799999999999997</v>
      </c>
      <c r="BO20" s="27">
        <v>41.7</v>
      </c>
      <c r="BP20" s="27">
        <v>39.200000000000003</v>
      </c>
      <c r="BQ20" s="27">
        <v>22.6</v>
      </c>
      <c r="BR20" s="27">
        <v>37.9</v>
      </c>
      <c r="BS20" s="27">
        <v>28</v>
      </c>
      <c r="BT20" s="27">
        <v>43.5</v>
      </c>
      <c r="BU20" s="27">
        <v>67.2</v>
      </c>
      <c r="BV20" s="27">
        <v>39.4</v>
      </c>
      <c r="BW20" s="27">
        <v>42</v>
      </c>
      <c r="BX20" s="27">
        <v>51.4</v>
      </c>
      <c r="BY20" s="27">
        <v>39.200000000000003</v>
      </c>
      <c r="BZ20" s="27">
        <v>39.6</v>
      </c>
      <c r="CA20" s="27">
        <v>43</v>
      </c>
      <c r="CB20" s="27">
        <v>4.1900000000000004</v>
      </c>
      <c r="CC20" s="27">
        <v>50.1</v>
      </c>
      <c r="CD20" s="27">
        <v>35</v>
      </c>
      <c r="CE20" s="27">
        <v>40.4</v>
      </c>
      <c r="CF20" s="27">
        <v>41.9</v>
      </c>
      <c r="CG20" s="27"/>
      <c r="CH20" s="29">
        <v>0.61</v>
      </c>
      <c r="CI20" s="29">
        <v>17</v>
      </c>
      <c r="CJ20" s="29">
        <v>0.26100000000000001</v>
      </c>
      <c r="CK20" s="29">
        <v>0.58299999999999996</v>
      </c>
      <c r="CL20" s="29">
        <v>95.9</v>
      </c>
      <c r="CM20" s="29">
        <v>22.9</v>
      </c>
      <c r="CN20" s="29">
        <v>6.48</v>
      </c>
      <c r="CO20" s="29">
        <v>79.7</v>
      </c>
      <c r="CP20" s="29">
        <v>0.106</v>
      </c>
      <c r="CQ20" s="29">
        <v>0.54800000000000004</v>
      </c>
      <c r="CR20" s="29">
        <v>0.40600000000000003</v>
      </c>
      <c r="CS20" s="29">
        <v>6.83E-2</v>
      </c>
      <c r="CT20" s="29">
        <v>0.751</v>
      </c>
      <c r="CU20" s="29">
        <v>1.1200000000000001</v>
      </c>
      <c r="CV20" s="29">
        <v>0.29599999999999999</v>
      </c>
      <c r="CW20" s="29">
        <v>11.7</v>
      </c>
      <c r="CX20" s="29">
        <v>4.1799999999999997E-2</v>
      </c>
      <c r="CY20" s="29">
        <v>0.26100000000000001</v>
      </c>
      <c r="CZ20" s="29">
        <v>0.157</v>
      </c>
      <c r="DA20" s="29">
        <v>7.22E-2</v>
      </c>
      <c r="DB20" s="29">
        <v>0.55200000000000005</v>
      </c>
      <c r="DC20" s="29">
        <v>3.27E-2</v>
      </c>
      <c r="DD20" s="29">
        <v>4.2000000000000003E-2</v>
      </c>
      <c r="DE20" s="29">
        <v>0.47099999999999997</v>
      </c>
      <c r="DF20" s="29">
        <v>0.29499999999999998</v>
      </c>
      <c r="DG20" s="29">
        <v>1.04E-2</v>
      </c>
      <c r="DH20" s="29">
        <v>4.1900000000000001E-3</v>
      </c>
      <c r="DI20" s="29">
        <v>1.0999999999999999E-2</v>
      </c>
      <c r="DJ20" s="29">
        <v>6.0700000000000001E-4</v>
      </c>
      <c r="DK20" s="29">
        <v>5.6299999999999996E-3</v>
      </c>
      <c r="DL20" s="29">
        <v>8.4900000000000004E-4</v>
      </c>
      <c r="DM20" s="29">
        <v>6.8199999999999997E-2</v>
      </c>
      <c r="DN20" s="29">
        <v>1.8200000000000001E-2</v>
      </c>
      <c r="DO20" s="29">
        <v>0.44</v>
      </c>
      <c r="DP20" s="29">
        <v>7.1199999999999999E-2</v>
      </c>
      <c r="DQ20" s="29">
        <v>3.4799999999999998E-2</v>
      </c>
      <c r="DR20" s="29">
        <v>4.45E-3</v>
      </c>
      <c r="DS20" s="29">
        <v>3.6099999999999999E-3</v>
      </c>
      <c r="DT20" s="29">
        <v>2.7699999999999999E-3</v>
      </c>
      <c r="DU20" s="29">
        <v>3.28E-4</v>
      </c>
      <c r="DV20" s="29">
        <v>3.6099999999999999E-3</v>
      </c>
      <c r="DW20" s="29">
        <v>8.6499999999999997E-3</v>
      </c>
      <c r="DX20" s="29">
        <v>1.37E-2</v>
      </c>
      <c r="DY20" s="29">
        <v>1.6400000000000001E-2</v>
      </c>
      <c r="DZ20" s="29">
        <v>2.06E-2</v>
      </c>
      <c r="EA20" s="29">
        <v>5.0400000000000002E-3</v>
      </c>
      <c r="EB20" s="29">
        <v>5.3699999999999998E-3</v>
      </c>
    </row>
    <row r="21" spans="1:132" s="37" customFormat="1" ht="12.75">
      <c r="A21" s="38"/>
      <c r="B21" s="16"/>
      <c r="C21" s="38" t="s">
        <v>357</v>
      </c>
      <c r="D21" s="16"/>
      <c r="E21" s="16" t="s">
        <v>358</v>
      </c>
      <c r="F21" s="16" t="s">
        <v>407</v>
      </c>
      <c r="G21" s="39" t="s">
        <v>397</v>
      </c>
      <c r="H21" s="39" t="s">
        <v>408</v>
      </c>
      <c r="I21" s="40">
        <v>43308</v>
      </c>
      <c r="J21" s="41">
        <v>50</v>
      </c>
      <c r="K21" s="42">
        <v>8</v>
      </c>
      <c r="L21" s="43">
        <v>3</v>
      </c>
      <c r="M21" s="42" t="s">
        <v>362</v>
      </c>
      <c r="N21" s="42" t="s">
        <v>363</v>
      </c>
      <c r="O21" s="42"/>
      <c r="P21" s="42" t="s">
        <v>364</v>
      </c>
      <c r="Q21" s="38">
        <v>61</v>
      </c>
      <c r="R21" s="38">
        <v>5</v>
      </c>
      <c r="S21" s="38" t="s">
        <v>356</v>
      </c>
      <c r="T21" s="44"/>
      <c r="U21" s="45"/>
      <c r="V21" s="46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54"/>
      <c r="AH21" s="47"/>
      <c r="AI21" s="47"/>
      <c r="AJ21" s="47"/>
      <c r="AK21" s="27">
        <v>105359800.73354514</v>
      </c>
      <c r="AL21" s="27">
        <v>45.3</v>
      </c>
      <c r="AM21" s="27">
        <v>27594</v>
      </c>
      <c r="AN21" s="27">
        <v>22564</v>
      </c>
      <c r="AO21" s="27">
        <v>75298</v>
      </c>
      <c r="AP21" s="27">
        <v>249350</v>
      </c>
      <c r="AQ21" s="27">
        <v>885</v>
      </c>
      <c r="AR21" s="27">
        <v>26161</v>
      </c>
      <c r="AS21" s="27">
        <v>53762</v>
      </c>
      <c r="AT21" s="27">
        <v>53.1</v>
      </c>
      <c r="AU21" s="27">
        <v>7757</v>
      </c>
      <c r="AV21" s="27">
        <v>7749</v>
      </c>
      <c r="AW21" s="27">
        <v>45.7</v>
      </c>
      <c r="AX21" s="27">
        <v>43.1</v>
      </c>
      <c r="AY21" s="27">
        <v>42.9</v>
      </c>
      <c r="AZ21" s="27">
        <v>227</v>
      </c>
      <c r="BA21" s="27">
        <v>103382</v>
      </c>
      <c r="BB21" s="27">
        <v>39.200000000000003</v>
      </c>
      <c r="BC21" s="27">
        <v>59.8</v>
      </c>
      <c r="BD21" s="27">
        <v>42.6</v>
      </c>
      <c r="BE21" s="27">
        <v>42.2</v>
      </c>
      <c r="BF21" s="27">
        <v>51.1</v>
      </c>
      <c r="BG21" s="27">
        <v>54.1</v>
      </c>
      <c r="BH21" s="27">
        <v>55.4</v>
      </c>
      <c r="BI21" s="27">
        <v>32.799999999999997</v>
      </c>
      <c r="BJ21" s="27">
        <v>27</v>
      </c>
      <c r="BK21" s="27">
        <v>71.7</v>
      </c>
      <c r="BL21" s="27">
        <v>44.2</v>
      </c>
      <c r="BM21" s="27">
        <v>44.3</v>
      </c>
      <c r="BN21" s="27">
        <v>43.6</v>
      </c>
      <c r="BO21" s="27">
        <v>44.5</v>
      </c>
      <c r="BP21" s="27">
        <v>39.700000000000003</v>
      </c>
      <c r="BQ21" s="27">
        <v>23.1</v>
      </c>
      <c r="BR21" s="27">
        <v>39.6</v>
      </c>
      <c r="BS21" s="27">
        <v>30.4</v>
      </c>
      <c r="BT21" s="27">
        <v>44.8</v>
      </c>
      <c r="BU21" s="27">
        <v>67.900000000000006</v>
      </c>
      <c r="BV21" s="27">
        <v>39.6</v>
      </c>
      <c r="BW21" s="27">
        <v>42.5</v>
      </c>
      <c r="BX21" s="27">
        <v>53.7</v>
      </c>
      <c r="BY21" s="27">
        <v>39.5</v>
      </c>
      <c r="BZ21" s="27">
        <v>40.9</v>
      </c>
      <c r="CA21" s="27">
        <v>45.1</v>
      </c>
      <c r="CB21" s="27">
        <v>4.09</v>
      </c>
      <c r="CC21" s="27">
        <v>51.2</v>
      </c>
      <c r="CD21" s="27">
        <v>36.4</v>
      </c>
      <c r="CE21" s="27">
        <v>42.8</v>
      </c>
      <c r="CF21" s="27">
        <v>43.2</v>
      </c>
      <c r="CG21" s="27"/>
      <c r="CH21" s="29">
        <v>0.56499999999999995</v>
      </c>
      <c r="CI21" s="29">
        <v>18.8</v>
      </c>
      <c r="CJ21" s="29">
        <v>0.27300000000000002</v>
      </c>
      <c r="CK21" s="29">
        <v>0.49</v>
      </c>
      <c r="CL21" s="29">
        <v>96.1</v>
      </c>
      <c r="CM21" s="29">
        <v>28.4</v>
      </c>
      <c r="CN21" s="29">
        <v>5.0999999999999996</v>
      </c>
      <c r="CO21" s="29">
        <v>114</v>
      </c>
      <c r="CP21" s="29">
        <v>9.1399999999999995E-2</v>
      </c>
      <c r="CQ21" s="29">
        <v>0.56100000000000005</v>
      </c>
      <c r="CR21" s="29">
        <v>0.32300000000000001</v>
      </c>
      <c r="CS21" s="29">
        <v>0.06</v>
      </c>
      <c r="CT21" s="29">
        <v>0.69</v>
      </c>
      <c r="CU21" s="29">
        <v>1.17</v>
      </c>
      <c r="CV21" s="29">
        <v>0.39500000000000002</v>
      </c>
      <c r="CW21" s="29">
        <v>8.8699999999999992</v>
      </c>
      <c r="CX21" s="29">
        <v>3.5900000000000001E-2</v>
      </c>
      <c r="CY21" s="29">
        <v>0.27900000000000003</v>
      </c>
      <c r="CZ21" s="29">
        <v>0.14799999999999999</v>
      </c>
      <c r="DA21" s="29">
        <v>9.0800000000000006E-2</v>
      </c>
      <c r="DB21" s="29">
        <v>0.52</v>
      </c>
      <c r="DC21" s="29">
        <v>1.78E-2</v>
      </c>
      <c r="DD21" s="29">
        <v>4.0599999999999997E-2</v>
      </c>
      <c r="DE21" s="29">
        <v>0.504</v>
      </c>
      <c r="DF21" s="29">
        <v>0.27400000000000002</v>
      </c>
      <c r="DG21" s="29">
        <v>7.1300000000000001E-3</v>
      </c>
      <c r="DH21" s="29">
        <v>3.14E-3</v>
      </c>
      <c r="DI21" s="29">
        <v>1.15E-2</v>
      </c>
      <c r="DJ21" s="29">
        <v>6.3400000000000001E-4</v>
      </c>
      <c r="DK21" s="29">
        <v>5.8799999999999998E-3</v>
      </c>
      <c r="DL21" s="29">
        <v>3.5499999999999997E-2</v>
      </c>
      <c r="DM21" s="29">
        <v>6.1899999999999997E-2</v>
      </c>
      <c r="DN21" s="29">
        <v>2.7E-2</v>
      </c>
      <c r="DO21" s="29">
        <v>0.55400000000000005</v>
      </c>
      <c r="DP21" s="29">
        <v>8.43E-2</v>
      </c>
      <c r="DQ21" s="29">
        <v>2.7E-4</v>
      </c>
      <c r="DR21" s="29">
        <v>2.4399999999999999E-3</v>
      </c>
      <c r="DS21" s="29">
        <v>1.0800000000000001E-2</v>
      </c>
      <c r="DT21" s="29">
        <v>4.5999999999999999E-3</v>
      </c>
      <c r="DU21" s="29">
        <v>3.4299999999999999E-4</v>
      </c>
      <c r="DV21" s="29">
        <v>2.7599999999999999E-3</v>
      </c>
      <c r="DW21" s="29">
        <v>1.8100000000000002E-2</v>
      </c>
      <c r="DX21" s="29">
        <v>1.67E-2</v>
      </c>
      <c r="DY21" s="29">
        <v>1.3299999999999999E-2</v>
      </c>
      <c r="DZ21" s="29">
        <v>2.0299999999999999E-2</v>
      </c>
      <c r="EA21" s="29">
        <v>5.3400000000000001E-3</v>
      </c>
      <c r="EB21" s="29">
        <v>2.47E-3</v>
      </c>
    </row>
    <row r="22" spans="1:132" s="37" customFormat="1" ht="12.75">
      <c r="A22" s="38"/>
      <c r="B22" s="16"/>
      <c r="C22" s="38" t="s">
        <v>357</v>
      </c>
      <c r="D22" s="16"/>
      <c r="E22" s="16" t="s">
        <v>358</v>
      </c>
      <c r="F22" s="16" t="s">
        <v>409</v>
      </c>
      <c r="G22" s="39" t="s">
        <v>400</v>
      </c>
      <c r="H22" s="39" t="s">
        <v>410</v>
      </c>
      <c r="I22" s="40">
        <v>43308</v>
      </c>
      <c r="J22" s="41">
        <v>50</v>
      </c>
      <c r="K22" s="42">
        <v>8</v>
      </c>
      <c r="L22" s="43">
        <v>3</v>
      </c>
      <c r="M22" s="42" t="s">
        <v>362</v>
      </c>
      <c r="N22" s="42" t="s">
        <v>363</v>
      </c>
      <c r="O22" s="42"/>
      <c r="P22" s="42" t="s">
        <v>364</v>
      </c>
      <c r="Q22" s="38">
        <v>61</v>
      </c>
      <c r="R22" s="38">
        <v>5</v>
      </c>
      <c r="S22" s="38" t="s">
        <v>356</v>
      </c>
      <c r="T22" s="44"/>
      <c r="U22" s="45"/>
      <c r="V22" s="46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54"/>
      <c r="AH22" s="47"/>
      <c r="AI22" s="47"/>
      <c r="AJ22" s="47"/>
      <c r="AK22" s="27">
        <v>109346274.26849136</v>
      </c>
      <c r="AL22" s="27">
        <v>43.9</v>
      </c>
      <c r="AM22" s="27">
        <v>26748</v>
      </c>
      <c r="AN22" s="27">
        <v>21603</v>
      </c>
      <c r="AO22" s="27">
        <v>73403</v>
      </c>
      <c r="AP22" s="27">
        <v>244601</v>
      </c>
      <c r="AQ22" s="27">
        <v>844</v>
      </c>
      <c r="AR22" s="27">
        <v>24702</v>
      </c>
      <c r="AS22" s="27">
        <v>50805</v>
      </c>
      <c r="AT22" s="27">
        <v>51.2</v>
      </c>
      <c r="AU22" s="27">
        <v>7239</v>
      </c>
      <c r="AV22" s="27">
        <v>7562</v>
      </c>
      <c r="AW22" s="27">
        <v>45.3</v>
      </c>
      <c r="AX22" s="27">
        <v>42.7</v>
      </c>
      <c r="AY22" s="27">
        <v>42.9</v>
      </c>
      <c r="AZ22" s="27">
        <v>216</v>
      </c>
      <c r="BA22" s="27">
        <v>103382</v>
      </c>
      <c r="BB22" s="27">
        <v>39.799999999999997</v>
      </c>
      <c r="BC22" s="27">
        <v>58.8</v>
      </c>
      <c r="BD22" s="27">
        <v>42</v>
      </c>
      <c r="BE22" s="27">
        <v>43.9</v>
      </c>
      <c r="BF22" s="27">
        <v>55.3</v>
      </c>
      <c r="BG22" s="27">
        <v>55.1</v>
      </c>
      <c r="BH22" s="27">
        <v>56.3</v>
      </c>
      <c r="BI22" s="27">
        <v>33.4</v>
      </c>
      <c r="BJ22" s="27">
        <v>27.7</v>
      </c>
      <c r="BK22" s="27">
        <v>71.400000000000006</v>
      </c>
      <c r="BL22" s="27">
        <v>43.1</v>
      </c>
      <c r="BM22" s="27">
        <v>42.6</v>
      </c>
      <c r="BN22" s="27">
        <v>42.7</v>
      </c>
      <c r="BO22" s="27">
        <v>42.2</v>
      </c>
      <c r="BP22" s="27">
        <v>39.299999999999997</v>
      </c>
      <c r="BQ22" s="27">
        <v>23.9</v>
      </c>
      <c r="BR22" s="27">
        <v>37.700000000000003</v>
      </c>
      <c r="BS22" s="27">
        <v>29.8</v>
      </c>
      <c r="BT22" s="27">
        <v>44.2</v>
      </c>
      <c r="BU22" s="27">
        <v>68.2</v>
      </c>
      <c r="BV22" s="27">
        <v>40.1</v>
      </c>
      <c r="BW22" s="27">
        <v>41.6</v>
      </c>
      <c r="BX22" s="27">
        <v>51.2</v>
      </c>
      <c r="BY22" s="27">
        <v>38.5</v>
      </c>
      <c r="BZ22" s="27">
        <v>41</v>
      </c>
      <c r="CA22" s="27">
        <v>43.6</v>
      </c>
      <c r="CB22" s="27">
        <v>4.0999999999999996</v>
      </c>
      <c r="CC22" s="27">
        <v>52.5</v>
      </c>
      <c r="CD22" s="27">
        <v>37.6</v>
      </c>
      <c r="CE22" s="27">
        <v>41.9</v>
      </c>
      <c r="CF22" s="27">
        <v>42</v>
      </c>
      <c r="CG22" s="27"/>
      <c r="CH22" s="29">
        <v>0.78400000000000003</v>
      </c>
      <c r="CI22" s="29">
        <v>18.3</v>
      </c>
      <c r="CJ22" s="29">
        <v>0.25900000000000001</v>
      </c>
      <c r="CK22" s="29">
        <v>0.69799999999999995</v>
      </c>
      <c r="CL22" s="29">
        <v>94.6</v>
      </c>
      <c r="CM22" s="29">
        <v>23.4</v>
      </c>
      <c r="CN22" s="29">
        <v>4.84</v>
      </c>
      <c r="CO22" s="29">
        <v>92.1</v>
      </c>
      <c r="CP22" s="29">
        <v>0.12</v>
      </c>
      <c r="CQ22" s="29">
        <v>0.50600000000000001</v>
      </c>
      <c r="CR22" s="29">
        <v>1.1399999999999999</v>
      </c>
      <c r="CS22" s="29">
        <v>5.9799999999999999E-2</v>
      </c>
      <c r="CT22" s="29">
        <v>0.72</v>
      </c>
      <c r="CU22" s="29">
        <v>1.04</v>
      </c>
      <c r="CV22" s="29">
        <v>0.38900000000000001</v>
      </c>
      <c r="CW22" s="29">
        <v>12.6</v>
      </c>
      <c r="CX22" s="29">
        <v>4.8099999999999997E-2</v>
      </c>
      <c r="CY22" s="29">
        <v>0.223</v>
      </c>
      <c r="CZ22" s="29">
        <v>0.13</v>
      </c>
      <c r="DA22" s="29">
        <v>0.123</v>
      </c>
      <c r="DB22" s="29">
        <v>0.433</v>
      </c>
      <c r="DC22" s="29">
        <v>6.3799999999999996E-2</v>
      </c>
      <c r="DD22" s="29">
        <v>6.3799999999999996E-2</v>
      </c>
      <c r="DE22" s="29">
        <v>0.52200000000000002</v>
      </c>
      <c r="DF22" s="29">
        <v>0.29699999999999999</v>
      </c>
      <c r="DG22" s="29">
        <v>6.0499999999999998E-3</v>
      </c>
      <c r="DH22" s="29">
        <v>2.98E-3</v>
      </c>
      <c r="DI22" s="29">
        <v>2.8800000000000002E-3</v>
      </c>
      <c r="DJ22" s="29">
        <v>6.11E-4</v>
      </c>
      <c r="DK22" s="29">
        <v>5.6699999999999997E-3</v>
      </c>
      <c r="DL22" s="29">
        <v>8.5499999999999997E-4</v>
      </c>
      <c r="DM22" s="29">
        <v>4.8099999999999997E-2</v>
      </c>
      <c r="DN22" s="29">
        <v>2.5100000000000001E-2</v>
      </c>
      <c r="DO22" s="29">
        <v>0.496</v>
      </c>
      <c r="DP22" s="29">
        <v>7.3999999999999996E-2</v>
      </c>
      <c r="DQ22" s="29">
        <v>4.1799999999999997E-2</v>
      </c>
      <c r="DR22" s="29">
        <v>2.31E-3</v>
      </c>
      <c r="DS22" s="29">
        <v>3.64E-3</v>
      </c>
      <c r="DT22" s="29">
        <v>5.0899999999999999E-3</v>
      </c>
      <c r="DU22" s="29">
        <v>9.6799999999999994E-3</v>
      </c>
      <c r="DV22" s="29">
        <v>4.2100000000000002E-3</v>
      </c>
      <c r="DW22" s="29">
        <v>1.7399999999999999E-2</v>
      </c>
      <c r="DX22" s="29">
        <v>5.7600000000000004E-3</v>
      </c>
      <c r="DY22" s="29">
        <v>1.9E-2</v>
      </c>
      <c r="DZ22" s="29">
        <v>1.2200000000000001E-2</v>
      </c>
      <c r="EA22" s="29">
        <v>1.23E-2</v>
      </c>
      <c r="EB22" s="29">
        <v>6.2100000000000002E-3</v>
      </c>
    </row>
    <row r="23" spans="1:132" s="37" customFormat="1" ht="12.75">
      <c r="A23" s="38"/>
      <c r="B23" s="16"/>
      <c r="C23" s="38" t="s">
        <v>357</v>
      </c>
      <c r="D23" s="16"/>
      <c r="E23" s="16" t="s">
        <v>358</v>
      </c>
      <c r="F23" s="16" t="s">
        <v>411</v>
      </c>
      <c r="G23" s="39" t="s">
        <v>412</v>
      </c>
      <c r="H23" s="39" t="s">
        <v>413</v>
      </c>
      <c r="I23" s="40">
        <v>43308</v>
      </c>
      <c r="J23" s="41">
        <v>50</v>
      </c>
      <c r="K23" s="42">
        <v>8</v>
      </c>
      <c r="L23" s="43">
        <v>3</v>
      </c>
      <c r="M23" s="42" t="s">
        <v>362</v>
      </c>
      <c r="N23" s="42" t="s">
        <v>363</v>
      </c>
      <c r="O23" s="42"/>
      <c r="P23" s="42" t="s">
        <v>364</v>
      </c>
      <c r="Q23" s="38">
        <v>61</v>
      </c>
      <c r="R23" s="38">
        <v>5</v>
      </c>
      <c r="S23" s="38" t="s">
        <v>356</v>
      </c>
      <c r="T23" s="44"/>
      <c r="U23" s="45"/>
      <c r="V23" s="46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4"/>
      <c r="AH23" s="47"/>
      <c r="AI23" s="47"/>
      <c r="AJ23" s="47"/>
      <c r="AK23" s="27">
        <v>106240788.313783</v>
      </c>
      <c r="AL23" s="27">
        <v>41.7</v>
      </c>
      <c r="AM23" s="27">
        <v>27150</v>
      </c>
      <c r="AN23" s="27">
        <v>21972</v>
      </c>
      <c r="AO23" s="27">
        <v>72831</v>
      </c>
      <c r="AP23" s="27">
        <v>249557</v>
      </c>
      <c r="AQ23" s="27">
        <v>848</v>
      </c>
      <c r="AR23" s="27">
        <v>25610</v>
      </c>
      <c r="AS23" s="27">
        <v>51178</v>
      </c>
      <c r="AT23" s="27">
        <v>50.1</v>
      </c>
      <c r="AU23" s="27">
        <v>7238</v>
      </c>
      <c r="AV23" s="27">
        <v>7276</v>
      </c>
      <c r="AW23" s="27">
        <v>44.4</v>
      </c>
      <c r="AX23" s="27">
        <v>42.4</v>
      </c>
      <c r="AY23" s="27">
        <v>42</v>
      </c>
      <c r="AZ23" s="27">
        <v>223</v>
      </c>
      <c r="BA23" s="27">
        <v>103382</v>
      </c>
      <c r="BB23" s="27">
        <v>40.5</v>
      </c>
      <c r="BC23" s="27">
        <v>57.5</v>
      </c>
      <c r="BD23" s="27">
        <v>41.7</v>
      </c>
      <c r="BE23" s="27">
        <v>40.700000000000003</v>
      </c>
      <c r="BF23" s="27">
        <v>57.3</v>
      </c>
      <c r="BG23" s="27">
        <v>55.4</v>
      </c>
      <c r="BH23" s="27">
        <v>54.6</v>
      </c>
      <c r="BI23" s="27">
        <v>32.299999999999997</v>
      </c>
      <c r="BJ23" s="27">
        <v>28</v>
      </c>
      <c r="BK23" s="27">
        <v>70.3</v>
      </c>
      <c r="BL23" s="27">
        <v>42.1</v>
      </c>
      <c r="BM23" s="27">
        <v>41.3</v>
      </c>
      <c r="BN23" s="27">
        <v>42.2</v>
      </c>
      <c r="BO23" s="27">
        <v>42.7</v>
      </c>
      <c r="BP23" s="27">
        <v>38.9</v>
      </c>
      <c r="BQ23" s="27">
        <v>23.3</v>
      </c>
      <c r="BR23" s="27">
        <v>38</v>
      </c>
      <c r="BS23" s="27">
        <v>28.6</v>
      </c>
      <c r="BT23" s="27">
        <v>43.6</v>
      </c>
      <c r="BU23" s="27">
        <v>67.099999999999994</v>
      </c>
      <c r="BV23" s="27">
        <v>39.299999999999997</v>
      </c>
      <c r="BW23" s="27">
        <v>42.5</v>
      </c>
      <c r="BX23" s="27">
        <v>51.9</v>
      </c>
      <c r="BY23" s="27">
        <v>38.799999999999997</v>
      </c>
      <c r="BZ23" s="27">
        <v>39.9</v>
      </c>
      <c r="CA23" s="27">
        <v>44.2</v>
      </c>
      <c r="CB23" s="27">
        <v>4.1399999999999997</v>
      </c>
      <c r="CC23" s="27">
        <v>50.8</v>
      </c>
      <c r="CD23" s="27">
        <v>34.9</v>
      </c>
      <c r="CE23" s="27">
        <v>40.299999999999997</v>
      </c>
      <c r="CF23" s="27">
        <v>40.9</v>
      </c>
      <c r="CG23" s="27"/>
      <c r="CH23" s="29">
        <v>0.76100000000000001</v>
      </c>
      <c r="CI23" s="29">
        <v>12.9</v>
      </c>
      <c r="CJ23" s="29">
        <v>0.309</v>
      </c>
      <c r="CK23" s="29">
        <v>0.747</v>
      </c>
      <c r="CL23" s="29">
        <v>80</v>
      </c>
      <c r="CM23" s="29">
        <v>22.5</v>
      </c>
      <c r="CN23" s="29">
        <v>5.87</v>
      </c>
      <c r="CO23" s="29">
        <v>87.1</v>
      </c>
      <c r="CP23" s="29">
        <v>9.3200000000000005E-2</v>
      </c>
      <c r="CQ23" s="29">
        <v>0.55800000000000005</v>
      </c>
      <c r="CR23" s="29">
        <v>5.6999999999999998E-4</v>
      </c>
      <c r="CS23" s="29">
        <v>5.7500000000000002E-2</v>
      </c>
      <c r="CT23" s="29">
        <v>0.70799999999999996</v>
      </c>
      <c r="CU23" s="29">
        <v>1.0900000000000001</v>
      </c>
      <c r="CV23" s="29">
        <v>0.35499999999999998</v>
      </c>
      <c r="CW23" s="29">
        <v>10.4</v>
      </c>
      <c r="CX23" s="29">
        <v>4.1099999999999998E-2</v>
      </c>
      <c r="CY23" s="29">
        <v>0.28000000000000003</v>
      </c>
      <c r="CZ23" s="29">
        <v>0.109</v>
      </c>
      <c r="DA23" s="29">
        <v>0.13800000000000001</v>
      </c>
      <c r="DB23" s="29">
        <v>0.47399999999999998</v>
      </c>
      <c r="DC23" s="29">
        <v>5.11E-2</v>
      </c>
      <c r="DD23" s="29">
        <v>4.8500000000000001E-2</v>
      </c>
      <c r="DE23" s="29">
        <v>0.45200000000000001</v>
      </c>
      <c r="DF23" s="29">
        <v>0.35799999999999998</v>
      </c>
      <c r="DG23" s="29">
        <v>6.1999999999999998E-3</v>
      </c>
      <c r="DH23" s="29">
        <v>3.0999999999999999E-3</v>
      </c>
      <c r="DI23" s="29">
        <v>1.1299999999999999E-2</v>
      </c>
      <c r="DJ23" s="29">
        <v>6.2799999999999998E-4</v>
      </c>
      <c r="DK23" s="29">
        <v>5.8100000000000001E-3</v>
      </c>
      <c r="DL23" s="29">
        <v>8.7500000000000002E-4</v>
      </c>
      <c r="DM23" s="29">
        <v>3.7100000000000001E-2</v>
      </c>
      <c r="DN23" s="29">
        <v>1.7999999999999999E-2</v>
      </c>
      <c r="DO23" s="29">
        <v>0.45400000000000001</v>
      </c>
      <c r="DP23" s="29">
        <v>8.6499999999999994E-2</v>
      </c>
      <c r="DQ23" s="29">
        <v>2.1399999999999999E-2</v>
      </c>
      <c r="DR23" s="29">
        <v>5.3200000000000001E-3</v>
      </c>
      <c r="DS23" s="29">
        <v>3.7299999999999998E-3</v>
      </c>
      <c r="DT23" s="29">
        <v>2.0500000000000002E-3</v>
      </c>
      <c r="DU23" s="29">
        <v>3.3599999999999998E-4</v>
      </c>
      <c r="DV23" s="29">
        <v>1.92E-3</v>
      </c>
      <c r="DW23" s="29">
        <v>1.9599999999999999E-2</v>
      </c>
      <c r="DX23" s="29">
        <v>1.78E-2</v>
      </c>
      <c r="DY23" s="29">
        <v>7.2300000000000003E-3</v>
      </c>
      <c r="DZ23" s="29">
        <v>1.8800000000000001E-2</v>
      </c>
      <c r="EA23" s="29">
        <v>5.13E-3</v>
      </c>
      <c r="EB23" s="29">
        <v>1.06E-2</v>
      </c>
    </row>
    <row r="24" spans="1:132" s="37" customFormat="1" ht="12.75">
      <c r="A24" s="38"/>
      <c r="B24" s="16"/>
      <c r="C24" s="38" t="s">
        <v>357</v>
      </c>
      <c r="D24" s="16"/>
      <c r="E24" s="16" t="s">
        <v>358</v>
      </c>
      <c r="F24" s="16" t="s">
        <v>414</v>
      </c>
      <c r="G24" s="39" t="s">
        <v>415</v>
      </c>
      <c r="H24" s="39" t="s">
        <v>416</v>
      </c>
      <c r="I24" s="40">
        <v>43308</v>
      </c>
      <c r="J24" s="41">
        <v>50</v>
      </c>
      <c r="K24" s="42">
        <v>8</v>
      </c>
      <c r="L24" s="43">
        <v>3</v>
      </c>
      <c r="M24" s="42" t="s">
        <v>362</v>
      </c>
      <c r="N24" s="42" t="s">
        <v>363</v>
      </c>
      <c r="O24" s="42"/>
      <c r="P24" s="42" t="s">
        <v>364</v>
      </c>
      <c r="Q24" s="38">
        <v>61</v>
      </c>
      <c r="R24" s="38">
        <v>5</v>
      </c>
      <c r="S24" s="38" t="s">
        <v>356</v>
      </c>
      <c r="T24" s="44"/>
      <c r="U24" s="45"/>
      <c r="V24" s="46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54"/>
      <c r="AH24" s="47"/>
      <c r="AI24" s="47"/>
      <c r="AJ24" s="47"/>
      <c r="AK24" s="27">
        <v>107966515.00855327</v>
      </c>
      <c r="AL24" s="27">
        <v>43</v>
      </c>
      <c r="AM24" s="27">
        <v>26576</v>
      </c>
      <c r="AN24" s="27">
        <v>21519</v>
      </c>
      <c r="AO24" s="27">
        <v>72841</v>
      </c>
      <c r="AP24" s="27">
        <v>245726</v>
      </c>
      <c r="AQ24" s="27">
        <v>833</v>
      </c>
      <c r="AR24" s="27">
        <v>24946</v>
      </c>
      <c r="AS24" s="27">
        <v>50999</v>
      </c>
      <c r="AT24" s="27">
        <v>50.8</v>
      </c>
      <c r="AU24" s="27">
        <v>7213</v>
      </c>
      <c r="AV24" s="27">
        <v>7326</v>
      </c>
      <c r="AW24" s="27">
        <v>43.2</v>
      </c>
      <c r="AX24" s="27">
        <v>42.5</v>
      </c>
      <c r="AY24" s="27">
        <v>40.200000000000003</v>
      </c>
      <c r="AZ24" s="27">
        <v>218</v>
      </c>
      <c r="BA24" s="27">
        <v>103382</v>
      </c>
      <c r="BB24" s="27">
        <v>39.1</v>
      </c>
      <c r="BC24" s="27">
        <v>56.3</v>
      </c>
      <c r="BD24" s="27">
        <v>42.3</v>
      </c>
      <c r="BE24" s="27">
        <v>42.3</v>
      </c>
      <c r="BF24" s="27">
        <v>52.2</v>
      </c>
      <c r="BG24" s="27">
        <v>53.1</v>
      </c>
      <c r="BH24" s="27">
        <v>52.4</v>
      </c>
      <c r="BI24" s="27">
        <v>30.8</v>
      </c>
      <c r="BJ24" s="27">
        <v>26.5</v>
      </c>
      <c r="BK24" s="27">
        <v>66.7</v>
      </c>
      <c r="BL24" s="27">
        <v>40.4</v>
      </c>
      <c r="BM24" s="27">
        <v>40.5</v>
      </c>
      <c r="BN24" s="27">
        <v>40.4</v>
      </c>
      <c r="BO24" s="27">
        <v>41.4</v>
      </c>
      <c r="BP24" s="27">
        <v>37.4</v>
      </c>
      <c r="BQ24" s="27">
        <v>22.1</v>
      </c>
      <c r="BR24" s="27">
        <v>38.299999999999997</v>
      </c>
      <c r="BS24" s="27">
        <v>28.7</v>
      </c>
      <c r="BT24" s="27">
        <v>42.3</v>
      </c>
      <c r="BU24" s="27">
        <v>68</v>
      </c>
      <c r="BV24" s="27">
        <v>37.6</v>
      </c>
      <c r="BW24" s="27">
        <v>41.4</v>
      </c>
      <c r="BX24" s="27">
        <v>50.7</v>
      </c>
      <c r="BY24" s="27">
        <v>37.4</v>
      </c>
      <c r="BZ24" s="27">
        <v>39</v>
      </c>
      <c r="CA24" s="27">
        <v>42.3</v>
      </c>
      <c r="CB24" s="27">
        <v>3.78</v>
      </c>
      <c r="CC24" s="27">
        <v>48.2</v>
      </c>
      <c r="CD24" s="27">
        <v>33.700000000000003</v>
      </c>
      <c r="CE24" s="27">
        <v>39.6</v>
      </c>
      <c r="CF24" s="27">
        <v>40.1</v>
      </c>
      <c r="CG24" s="27"/>
      <c r="CH24" s="29">
        <v>0.57499999999999996</v>
      </c>
      <c r="CI24" s="29">
        <v>18.2</v>
      </c>
      <c r="CJ24" s="29">
        <v>0.24199999999999999</v>
      </c>
      <c r="CK24" s="29">
        <v>0.57999999999999996</v>
      </c>
      <c r="CL24" s="29">
        <v>67.599999999999994</v>
      </c>
      <c r="CM24" s="29">
        <v>17.7</v>
      </c>
      <c r="CN24" s="29">
        <v>4.38</v>
      </c>
      <c r="CO24" s="29">
        <v>84.5</v>
      </c>
      <c r="CP24" s="29">
        <v>9.9599999999999994E-2</v>
      </c>
      <c r="CQ24" s="29">
        <v>0.54900000000000004</v>
      </c>
      <c r="CR24" s="29">
        <v>0.83399999999999996</v>
      </c>
      <c r="CS24" s="29">
        <v>6.3700000000000007E-2</v>
      </c>
      <c r="CT24" s="29">
        <v>0.77</v>
      </c>
      <c r="CU24" s="29">
        <v>1.43</v>
      </c>
      <c r="CV24" s="29">
        <v>0.30099999999999999</v>
      </c>
      <c r="CW24" s="29">
        <v>13.9</v>
      </c>
      <c r="CX24" s="29">
        <v>5.0999999999999997E-2</v>
      </c>
      <c r="CY24" s="29">
        <v>0.2</v>
      </c>
      <c r="CZ24" s="29">
        <v>0.13700000000000001</v>
      </c>
      <c r="DA24" s="29">
        <v>8.2600000000000007E-2</v>
      </c>
      <c r="DB24" s="29">
        <v>0.40899999999999997</v>
      </c>
      <c r="DC24" s="29">
        <v>4.8399999999999999E-2</v>
      </c>
      <c r="DD24" s="29">
        <v>7.1199999999999999E-2</v>
      </c>
      <c r="DE24" s="29">
        <v>0.46</v>
      </c>
      <c r="DF24" s="29">
        <v>0.32300000000000001</v>
      </c>
      <c r="DG24" s="29">
        <v>8.0300000000000007E-3</v>
      </c>
      <c r="DH24" s="29">
        <v>6.0899999999999999E-3</v>
      </c>
      <c r="DI24" s="29">
        <v>2.46E-2</v>
      </c>
      <c r="DJ24" s="29">
        <v>6.1799999999999995E-4</v>
      </c>
      <c r="DK24" s="29">
        <v>5.7200000000000003E-3</v>
      </c>
      <c r="DL24" s="29">
        <v>8.61E-4</v>
      </c>
      <c r="DM24" s="29">
        <v>5.0900000000000001E-2</v>
      </c>
      <c r="DN24" s="29">
        <v>2.6100000000000002E-2</v>
      </c>
      <c r="DO24" s="29">
        <v>0.46800000000000003</v>
      </c>
      <c r="DP24" s="29">
        <v>7.3200000000000001E-2</v>
      </c>
      <c r="DQ24" s="29">
        <v>2.1100000000000001E-2</v>
      </c>
      <c r="DR24" s="29">
        <v>2.33E-3</v>
      </c>
      <c r="DS24" s="29">
        <v>3.6700000000000001E-3</v>
      </c>
      <c r="DT24" s="29">
        <v>2.0100000000000001E-3</v>
      </c>
      <c r="DU24" s="29">
        <v>1.35E-2</v>
      </c>
      <c r="DV24" s="29">
        <v>1.91E-3</v>
      </c>
      <c r="DW24" s="29">
        <v>1.9300000000000001E-2</v>
      </c>
      <c r="DX24" s="29">
        <v>9.7000000000000003E-3</v>
      </c>
      <c r="DY24" s="29">
        <v>1.49E-2</v>
      </c>
      <c r="DZ24" s="29">
        <v>2.3599999999999999E-2</v>
      </c>
      <c r="EA24" s="29">
        <v>5.0499999999999998E-3</v>
      </c>
      <c r="EB24" s="29">
        <v>5.4200000000000003E-3</v>
      </c>
    </row>
    <row r="25" spans="1:132" s="37" customFormat="1" ht="12.75">
      <c r="A25" s="38"/>
      <c r="B25" s="16"/>
      <c r="C25" s="38" t="s">
        <v>357</v>
      </c>
      <c r="D25" s="16"/>
      <c r="E25" s="16" t="s">
        <v>358</v>
      </c>
      <c r="F25" s="16" t="s">
        <v>417</v>
      </c>
      <c r="G25" s="39" t="s">
        <v>406</v>
      </c>
      <c r="H25" s="39" t="s">
        <v>418</v>
      </c>
      <c r="I25" s="40">
        <v>43308</v>
      </c>
      <c r="J25" s="41">
        <v>50</v>
      </c>
      <c r="K25" s="42">
        <v>8</v>
      </c>
      <c r="L25" s="43">
        <v>3</v>
      </c>
      <c r="M25" s="42" t="s">
        <v>362</v>
      </c>
      <c r="N25" s="42" t="s">
        <v>363</v>
      </c>
      <c r="O25" s="42"/>
      <c r="P25" s="42" t="s">
        <v>364</v>
      </c>
      <c r="Q25" s="38">
        <v>61</v>
      </c>
      <c r="R25" s="38">
        <v>5</v>
      </c>
      <c r="S25" s="38" t="s">
        <v>356</v>
      </c>
      <c r="T25" s="44"/>
      <c r="U25" s="45"/>
      <c r="V25" s="46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54"/>
      <c r="AH25" s="47"/>
      <c r="AI25" s="47"/>
      <c r="AJ25" s="47"/>
      <c r="AK25" s="27">
        <v>106276773.75855201</v>
      </c>
      <c r="AL25" s="27">
        <v>43.3</v>
      </c>
      <c r="AM25" s="27">
        <v>26907</v>
      </c>
      <c r="AN25" s="27">
        <v>22187</v>
      </c>
      <c r="AO25" s="27">
        <v>74947</v>
      </c>
      <c r="AP25" s="27">
        <v>250349</v>
      </c>
      <c r="AQ25" s="27">
        <v>862</v>
      </c>
      <c r="AR25" s="27">
        <v>25593</v>
      </c>
      <c r="AS25" s="27">
        <v>51967</v>
      </c>
      <c r="AT25" s="27">
        <v>51.3</v>
      </c>
      <c r="AU25" s="27">
        <v>7433</v>
      </c>
      <c r="AV25" s="27">
        <v>7450</v>
      </c>
      <c r="AW25" s="27">
        <v>43.1</v>
      </c>
      <c r="AX25" s="27">
        <v>41.7</v>
      </c>
      <c r="AY25" s="27">
        <v>41.5</v>
      </c>
      <c r="AZ25" s="27">
        <v>219</v>
      </c>
      <c r="BA25" s="27">
        <v>103382</v>
      </c>
      <c r="BB25" s="27">
        <v>40.200000000000003</v>
      </c>
      <c r="BC25" s="27">
        <v>56.8</v>
      </c>
      <c r="BD25" s="27">
        <v>41.8</v>
      </c>
      <c r="BE25" s="27">
        <v>41.8</v>
      </c>
      <c r="BF25" s="27">
        <v>54.7</v>
      </c>
      <c r="BG25" s="27">
        <v>56.4</v>
      </c>
      <c r="BH25" s="27">
        <v>55.3</v>
      </c>
      <c r="BI25" s="27">
        <v>33.799999999999997</v>
      </c>
      <c r="BJ25" s="27">
        <v>26.6</v>
      </c>
      <c r="BK25" s="27">
        <v>69.5</v>
      </c>
      <c r="BL25" s="27">
        <v>42</v>
      </c>
      <c r="BM25" s="27">
        <v>42.4</v>
      </c>
      <c r="BN25" s="27">
        <v>42</v>
      </c>
      <c r="BO25" s="27">
        <v>42.6</v>
      </c>
      <c r="BP25" s="27">
        <v>39.700000000000003</v>
      </c>
      <c r="BQ25" s="27">
        <v>23.4</v>
      </c>
      <c r="BR25" s="27">
        <v>37.4</v>
      </c>
      <c r="BS25" s="27">
        <v>29.1</v>
      </c>
      <c r="BT25" s="27">
        <v>45.1</v>
      </c>
      <c r="BU25" s="27">
        <v>68.7</v>
      </c>
      <c r="BV25" s="27">
        <v>40.1</v>
      </c>
      <c r="BW25" s="27">
        <v>42.6</v>
      </c>
      <c r="BX25" s="27">
        <v>52</v>
      </c>
      <c r="BY25" s="27">
        <v>40.200000000000003</v>
      </c>
      <c r="BZ25" s="27">
        <v>40.9</v>
      </c>
      <c r="CA25" s="27">
        <v>43.5</v>
      </c>
      <c r="CB25" s="27">
        <v>4.2</v>
      </c>
      <c r="CC25" s="27">
        <v>52.7</v>
      </c>
      <c r="CD25" s="27">
        <v>36.1</v>
      </c>
      <c r="CE25" s="27">
        <v>43.3</v>
      </c>
      <c r="CF25" s="27">
        <v>42.5</v>
      </c>
      <c r="CG25" s="27"/>
      <c r="CH25" s="29">
        <v>0.68</v>
      </c>
      <c r="CI25" s="29">
        <v>19.7</v>
      </c>
      <c r="CJ25" s="29">
        <v>0.26</v>
      </c>
      <c r="CK25" s="29">
        <v>0.64800000000000002</v>
      </c>
      <c r="CL25" s="29">
        <v>77.3</v>
      </c>
      <c r="CM25" s="29">
        <v>20.2</v>
      </c>
      <c r="CN25" s="29">
        <v>6.68</v>
      </c>
      <c r="CO25" s="29">
        <v>89.9</v>
      </c>
      <c r="CP25" s="29">
        <v>0.1</v>
      </c>
      <c r="CQ25" s="29">
        <v>0.52300000000000002</v>
      </c>
      <c r="CR25" s="29">
        <v>0.48599999999999999</v>
      </c>
      <c r="CS25" s="29">
        <v>6.1800000000000001E-2</v>
      </c>
      <c r="CT25" s="29">
        <v>0.61399999999999999</v>
      </c>
      <c r="CU25" s="29">
        <v>1.01</v>
      </c>
      <c r="CV25" s="29">
        <v>0.39</v>
      </c>
      <c r="CW25" s="29">
        <v>12.4</v>
      </c>
      <c r="CX25" s="29">
        <v>4.9399999999999999E-2</v>
      </c>
      <c r="CY25" s="29">
        <v>0.36899999999999999</v>
      </c>
      <c r="CZ25" s="29">
        <v>0.14599999999999999</v>
      </c>
      <c r="DA25" s="29">
        <v>0.13400000000000001</v>
      </c>
      <c r="DB25" s="29">
        <v>0.36599999999999999</v>
      </c>
      <c r="DC25" s="29">
        <v>3.5299999999999998E-2</v>
      </c>
      <c r="DD25" s="29">
        <v>7.5999999999999998E-2</v>
      </c>
      <c r="DE25" s="29">
        <v>0.51100000000000001</v>
      </c>
      <c r="DF25" s="29">
        <v>0.33100000000000002</v>
      </c>
      <c r="DG25" s="29">
        <v>1.11E-2</v>
      </c>
      <c r="DH25" s="29">
        <v>3.0500000000000002E-3</v>
      </c>
      <c r="DI25" s="29">
        <v>2.9499999999999999E-3</v>
      </c>
      <c r="DJ25" s="29">
        <v>6.2799999999999998E-4</v>
      </c>
      <c r="DK25" s="29">
        <v>1.18E-2</v>
      </c>
      <c r="DL25" s="29">
        <v>8.7399999999999999E-4</v>
      </c>
      <c r="DM25" s="29">
        <v>3.7400000000000003E-2</v>
      </c>
      <c r="DN25" s="29">
        <v>2.4400000000000002E-2</v>
      </c>
      <c r="DO25" s="29">
        <v>0.502</v>
      </c>
      <c r="DP25" s="29">
        <v>6.5799999999999997E-2</v>
      </c>
      <c r="DQ25" s="29">
        <v>2.6600000000000001E-4</v>
      </c>
      <c r="DR25" s="29">
        <v>4.81E-3</v>
      </c>
      <c r="DS25" s="29">
        <v>3.7200000000000002E-3</v>
      </c>
      <c r="DT25" s="29">
        <v>1.91E-3</v>
      </c>
      <c r="DU25" s="29">
        <v>1.37E-2</v>
      </c>
      <c r="DV25" s="29">
        <v>1.91E-3</v>
      </c>
      <c r="DW25" s="29">
        <v>8.8800000000000007E-3</v>
      </c>
      <c r="DX25" s="29">
        <v>1.32E-2</v>
      </c>
      <c r="DY25" s="29">
        <v>1.3899999999999999E-2</v>
      </c>
      <c r="DZ25" s="29">
        <v>1.43E-2</v>
      </c>
      <c r="EA25" s="29">
        <v>1.04E-2</v>
      </c>
      <c r="EB25" s="29">
        <v>1.1299999999999999E-2</v>
      </c>
    </row>
    <row r="26" spans="1:132" s="37" customFormat="1" ht="12.75">
      <c r="A26" s="38"/>
      <c r="B26" s="16"/>
      <c r="C26" s="38" t="s">
        <v>357</v>
      </c>
      <c r="D26" s="16"/>
      <c r="E26" s="16" t="s">
        <v>358</v>
      </c>
      <c r="F26" s="16" t="s">
        <v>419</v>
      </c>
      <c r="G26" s="39" t="s">
        <v>420</v>
      </c>
      <c r="H26" s="39" t="s">
        <v>421</v>
      </c>
      <c r="I26" s="40">
        <v>43308</v>
      </c>
      <c r="J26" s="41">
        <v>50</v>
      </c>
      <c r="K26" s="42">
        <v>8</v>
      </c>
      <c r="L26" s="43">
        <v>3</v>
      </c>
      <c r="M26" s="42" t="s">
        <v>362</v>
      </c>
      <c r="N26" s="42" t="s">
        <v>363</v>
      </c>
      <c r="O26" s="42"/>
      <c r="P26" s="42" t="s">
        <v>364</v>
      </c>
      <c r="Q26" s="38">
        <v>63</v>
      </c>
      <c r="R26" s="38">
        <v>5</v>
      </c>
      <c r="S26" s="38" t="s">
        <v>356</v>
      </c>
      <c r="T26" s="44"/>
      <c r="U26" s="45"/>
      <c r="V26" s="46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54"/>
      <c r="AH26" s="47"/>
      <c r="AI26" s="47"/>
      <c r="AJ26" s="47"/>
      <c r="AK26" s="27">
        <v>75400406.792929292</v>
      </c>
      <c r="AL26" s="27">
        <v>42.7</v>
      </c>
      <c r="AM26" s="27">
        <v>26768</v>
      </c>
      <c r="AN26" s="27">
        <v>21580</v>
      </c>
      <c r="AO26" s="27">
        <v>72829</v>
      </c>
      <c r="AP26" s="27">
        <v>248823</v>
      </c>
      <c r="AQ26" s="27">
        <v>854</v>
      </c>
      <c r="AR26" s="27">
        <v>25410</v>
      </c>
      <c r="AS26" s="27">
        <v>50460</v>
      </c>
      <c r="AT26" s="27">
        <v>51.7</v>
      </c>
      <c r="AU26" s="27">
        <v>7359</v>
      </c>
      <c r="AV26" s="27">
        <v>7471</v>
      </c>
      <c r="AW26" s="27">
        <v>43.3</v>
      </c>
      <c r="AX26" s="27">
        <v>40.299999999999997</v>
      </c>
      <c r="AY26" s="27">
        <v>42.5</v>
      </c>
      <c r="AZ26" s="27">
        <v>221</v>
      </c>
      <c r="BA26" s="27">
        <v>103382</v>
      </c>
      <c r="BB26" s="27">
        <v>38.700000000000003</v>
      </c>
      <c r="BC26" s="27">
        <v>56.9</v>
      </c>
      <c r="BD26" s="27">
        <v>40</v>
      </c>
      <c r="BE26" s="27">
        <v>41.1</v>
      </c>
      <c r="BF26" s="27">
        <v>53.1</v>
      </c>
      <c r="BG26" s="27">
        <v>53.1</v>
      </c>
      <c r="BH26" s="27">
        <v>53</v>
      </c>
      <c r="BI26" s="27">
        <v>30.2</v>
      </c>
      <c r="BJ26" s="27">
        <v>27.8</v>
      </c>
      <c r="BK26" s="27">
        <v>69.5</v>
      </c>
      <c r="BL26" s="27">
        <v>42.5</v>
      </c>
      <c r="BM26" s="27">
        <v>41.7</v>
      </c>
      <c r="BN26" s="27">
        <v>42.8</v>
      </c>
      <c r="BO26" s="27">
        <v>42.1</v>
      </c>
      <c r="BP26" s="27">
        <v>38.6</v>
      </c>
      <c r="BQ26" s="27">
        <v>22.8</v>
      </c>
      <c r="BR26" s="27">
        <v>37.1</v>
      </c>
      <c r="BS26" s="27">
        <v>27.9</v>
      </c>
      <c r="BT26" s="27">
        <v>42.6</v>
      </c>
      <c r="BU26" s="27">
        <v>67.2</v>
      </c>
      <c r="BV26" s="27">
        <v>38.299999999999997</v>
      </c>
      <c r="BW26" s="27">
        <v>39.6</v>
      </c>
      <c r="BX26" s="27">
        <v>49.8</v>
      </c>
      <c r="BY26" s="27">
        <v>37.700000000000003</v>
      </c>
      <c r="BZ26" s="27">
        <v>38.700000000000003</v>
      </c>
      <c r="CA26" s="27">
        <v>42.7</v>
      </c>
      <c r="CB26" s="27">
        <v>4.04</v>
      </c>
      <c r="CC26" s="27">
        <v>50.1</v>
      </c>
      <c r="CD26" s="27">
        <v>35.1</v>
      </c>
      <c r="CE26" s="27">
        <v>40.799999999999997</v>
      </c>
      <c r="CF26" s="27">
        <v>40.6</v>
      </c>
      <c r="CG26" s="27"/>
      <c r="CH26" s="29">
        <v>1.23</v>
      </c>
      <c r="CI26" s="29">
        <v>27.5</v>
      </c>
      <c r="CJ26" s="29">
        <v>0.48099999999999998</v>
      </c>
      <c r="CK26" s="29">
        <v>1.06</v>
      </c>
      <c r="CL26" s="29">
        <v>148</v>
      </c>
      <c r="CM26" s="29">
        <v>36.700000000000003</v>
      </c>
      <c r="CN26" s="29">
        <v>7.34</v>
      </c>
      <c r="CO26" s="29">
        <v>95.4</v>
      </c>
      <c r="CP26" s="29">
        <v>0.121</v>
      </c>
      <c r="CQ26" s="29">
        <v>0.86299999999999999</v>
      </c>
      <c r="CR26" s="29">
        <v>1.01</v>
      </c>
      <c r="CS26" s="29">
        <v>6.9599999999999995E-2</v>
      </c>
      <c r="CT26" s="29">
        <v>0.74399999999999999</v>
      </c>
      <c r="CU26" s="29">
        <v>1.61</v>
      </c>
      <c r="CV26" s="29">
        <v>0.501</v>
      </c>
      <c r="CW26" s="29">
        <v>12.4</v>
      </c>
      <c r="CX26" s="29">
        <v>6.1100000000000002E-2</v>
      </c>
      <c r="CY26" s="29">
        <v>0.45800000000000002</v>
      </c>
      <c r="CZ26" s="29">
        <v>0.218</v>
      </c>
      <c r="DA26" s="29">
        <v>0.17100000000000001</v>
      </c>
      <c r="DB26" s="29">
        <v>0.625</v>
      </c>
      <c r="DC26" s="29">
        <v>0.109</v>
      </c>
      <c r="DD26" s="29">
        <v>8.1299999999999997E-2</v>
      </c>
      <c r="DE26" s="29">
        <v>0.8</v>
      </c>
      <c r="DF26" s="29">
        <v>0.40100000000000002</v>
      </c>
      <c r="DG26" s="29">
        <v>1.43E-2</v>
      </c>
      <c r="DH26" s="29">
        <v>4.2900000000000004E-3</v>
      </c>
      <c r="DI26" s="29">
        <v>3.4700000000000002E-2</v>
      </c>
      <c r="DJ26" s="29">
        <v>8.7799999999999998E-4</v>
      </c>
      <c r="DK26" s="29">
        <v>8.09E-3</v>
      </c>
      <c r="DL26" s="29">
        <v>1.2099999999999999E-3</v>
      </c>
      <c r="DM26" s="29">
        <v>4.9099999999999998E-2</v>
      </c>
      <c r="DN26" s="29">
        <v>3.9E-2</v>
      </c>
      <c r="DO26" s="29">
        <v>0.64300000000000002</v>
      </c>
      <c r="DP26" s="29">
        <v>7.0699999999999999E-2</v>
      </c>
      <c r="DQ26" s="29">
        <v>3.6900000000000002E-4</v>
      </c>
      <c r="DR26" s="29">
        <v>7.3899999999999999E-3</v>
      </c>
      <c r="DS26" s="29">
        <v>5.1900000000000002E-3</v>
      </c>
      <c r="DT26" s="29">
        <v>8.4799999999999997E-3</v>
      </c>
      <c r="DU26" s="29">
        <v>1.89E-2</v>
      </c>
      <c r="DV26" s="29">
        <v>5.9100000000000003E-3</v>
      </c>
      <c r="DW26" s="29">
        <v>2.4500000000000001E-2</v>
      </c>
      <c r="DX26" s="29">
        <v>1.6199999999999999E-2</v>
      </c>
      <c r="DY26" s="29">
        <v>1.3599999999999999E-2</v>
      </c>
      <c r="DZ26" s="29">
        <v>1.7399999999999999E-2</v>
      </c>
      <c r="EA26" s="29">
        <v>7.0800000000000004E-3</v>
      </c>
      <c r="EB26" s="29">
        <v>8.1899999999999994E-3</v>
      </c>
    </row>
    <row r="27" spans="1:132" s="37" customFormat="1" ht="12.75">
      <c r="A27" s="38"/>
      <c r="B27" s="16"/>
      <c r="C27" s="38" t="s">
        <v>357</v>
      </c>
      <c r="D27" s="16"/>
      <c r="E27" s="16" t="s">
        <v>358</v>
      </c>
      <c r="F27" s="16" t="s">
        <v>422</v>
      </c>
      <c r="G27" s="39" t="s">
        <v>423</v>
      </c>
      <c r="H27" s="39" t="s">
        <v>424</v>
      </c>
      <c r="I27" s="40">
        <v>43308</v>
      </c>
      <c r="J27" s="41">
        <v>50</v>
      </c>
      <c r="K27" s="42">
        <v>8</v>
      </c>
      <c r="L27" s="43">
        <v>3</v>
      </c>
      <c r="M27" s="42" t="s">
        <v>362</v>
      </c>
      <c r="N27" s="42" t="s">
        <v>363</v>
      </c>
      <c r="O27" s="42"/>
      <c r="P27" s="42" t="s">
        <v>364</v>
      </c>
      <c r="Q27" s="38">
        <v>58</v>
      </c>
      <c r="R27" s="38">
        <v>5</v>
      </c>
      <c r="S27" s="38" t="s">
        <v>356</v>
      </c>
      <c r="T27" s="44"/>
      <c r="U27" s="45"/>
      <c r="V27" s="46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54"/>
      <c r="AH27" s="47"/>
      <c r="AI27" s="47"/>
      <c r="AJ27" s="47"/>
      <c r="AK27" s="27">
        <v>74573887.842549786</v>
      </c>
      <c r="AL27" s="27">
        <v>44</v>
      </c>
      <c r="AM27" s="27">
        <v>27039</v>
      </c>
      <c r="AN27" s="27">
        <v>21899</v>
      </c>
      <c r="AO27" s="27">
        <v>74628</v>
      </c>
      <c r="AP27" s="27">
        <v>254235</v>
      </c>
      <c r="AQ27" s="27">
        <v>874</v>
      </c>
      <c r="AR27" s="27">
        <v>25406</v>
      </c>
      <c r="AS27" s="27">
        <v>51748</v>
      </c>
      <c r="AT27" s="27">
        <v>53.2</v>
      </c>
      <c r="AU27" s="27">
        <v>7528</v>
      </c>
      <c r="AV27" s="27">
        <v>7366</v>
      </c>
      <c r="AW27" s="27">
        <v>43.8</v>
      </c>
      <c r="AX27" s="27">
        <v>41.4</v>
      </c>
      <c r="AY27" s="27">
        <v>43</v>
      </c>
      <c r="AZ27" s="27">
        <v>220</v>
      </c>
      <c r="BA27" s="27">
        <v>103382</v>
      </c>
      <c r="BB27" s="27">
        <v>40</v>
      </c>
      <c r="BC27" s="27">
        <v>58.1</v>
      </c>
      <c r="BD27" s="27">
        <v>41.6</v>
      </c>
      <c r="BE27" s="27">
        <v>42</v>
      </c>
      <c r="BF27" s="27">
        <v>54.7</v>
      </c>
      <c r="BG27" s="27">
        <v>53</v>
      </c>
      <c r="BH27" s="27">
        <v>54</v>
      </c>
      <c r="BI27" s="27">
        <v>31.8</v>
      </c>
      <c r="BJ27" s="27">
        <v>26</v>
      </c>
      <c r="BK27" s="27">
        <v>68.7</v>
      </c>
      <c r="BL27" s="27">
        <v>40.700000000000003</v>
      </c>
      <c r="BM27" s="27">
        <v>40.700000000000003</v>
      </c>
      <c r="BN27" s="27">
        <v>42</v>
      </c>
      <c r="BO27" s="27">
        <v>42</v>
      </c>
      <c r="BP27" s="27">
        <v>38.299999999999997</v>
      </c>
      <c r="BQ27" s="27">
        <v>22.2</v>
      </c>
      <c r="BR27" s="27">
        <v>39.1</v>
      </c>
      <c r="BS27" s="27">
        <v>29.8</v>
      </c>
      <c r="BT27" s="27">
        <v>42.9</v>
      </c>
      <c r="BU27" s="27">
        <v>66.7</v>
      </c>
      <c r="BV27" s="27">
        <v>38.799999999999997</v>
      </c>
      <c r="BW27" s="27">
        <v>41.2</v>
      </c>
      <c r="BX27" s="27">
        <v>51.4</v>
      </c>
      <c r="BY27" s="27">
        <v>39.700000000000003</v>
      </c>
      <c r="BZ27" s="27">
        <v>40</v>
      </c>
      <c r="CA27" s="27">
        <v>43.4</v>
      </c>
      <c r="CB27" s="27">
        <v>4</v>
      </c>
      <c r="CC27" s="27">
        <v>50.1</v>
      </c>
      <c r="CD27" s="27">
        <v>35</v>
      </c>
      <c r="CE27" s="27">
        <v>41.9</v>
      </c>
      <c r="CF27" s="27">
        <v>41.8</v>
      </c>
      <c r="CG27" s="27"/>
      <c r="CH27" s="29">
        <v>1.28</v>
      </c>
      <c r="CI27" s="29">
        <v>32.4</v>
      </c>
      <c r="CJ27" s="29">
        <v>0.52400000000000002</v>
      </c>
      <c r="CK27" s="29">
        <v>1.52</v>
      </c>
      <c r="CL27" s="29">
        <v>146</v>
      </c>
      <c r="CM27" s="29">
        <v>25.9</v>
      </c>
      <c r="CN27" s="29">
        <v>7.9</v>
      </c>
      <c r="CO27" s="29">
        <v>92.1</v>
      </c>
      <c r="CP27" s="29">
        <v>0.215</v>
      </c>
      <c r="CQ27" s="29">
        <v>1.2</v>
      </c>
      <c r="CR27" s="29">
        <v>0.71</v>
      </c>
      <c r="CS27" s="29">
        <v>5.5599999999999997E-2</v>
      </c>
      <c r="CT27" s="29">
        <v>1.33</v>
      </c>
      <c r="CU27" s="29">
        <v>0.95699999999999996</v>
      </c>
      <c r="CV27" s="29">
        <v>0.55100000000000005</v>
      </c>
      <c r="CW27" s="29">
        <v>17.3</v>
      </c>
      <c r="CX27" s="29">
        <v>5.7700000000000001E-2</v>
      </c>
      <c r="CY27" s="29">
        <v>0.626</v>
      </c>
      <c r="CZ27" s="29">
        <v>0.109</v>
      </c>
      <c r="DA27" s="29">
        <v>0.185</v>
      </c>
      <c r="DB27" s="29">
        <v>0.45</v>
      </c>
      <c r="DC27" s="29">
        <v>0.10100000000000001</v>
      </c>
      <c r="DD27" s="29">
        <v>5.1799999999999997E-3</v>
      </c>
      <c r="DE27" s="29">
        <v>1.1100000000000001</v>
      </c>
      <c r="DF27" s="29">
        <v>0.438</v>
      </c>
      <c r="DG27" s="29">
        <v>6.7799999999999996E-3</v>
      </c>
      <c r="DH27" s="29">
        <v>5.5500000000000002E-3</v>
      </c>
      <c r="DI27" s="29">
        <v>2.07E-2</v>
      </c>
      <c r="DJ27" s="29">
        <v>1.15E-3</v>
      </c>
      <c r="DK27" s="29">
        <v>2.1700000000000001E-2</v>
      </c>
      <c r="DL27" s="29">
        <v>1.5900000000000001E-3</v>
      </c>
      <c r="DM27" s="29">
        <v>3.0099999999999998E-2</v>
      </c>
      <c r="DN27" s="29">
        <v>4.5699999999999998E-2</v>
      </c>
      <c r="DO27" s="29">
        <v>0.85299999999999998</v>
      </c>
      <c r="DP27" s="29">
        <v>0.108</v>
      </c>
      <c r="DQ27" s="29">
        <v>4.8500000000000003E-4</v>
      </c>
      <c r="DR27" s="29">
        <v>1.04E-2</v>
      </c>
      <c r="DS27" s="29">
        <v>1.23E-2</v>
      </c>
      <c r="DT27" s="29">
        <v>3.7299999999999998E-3</v>
      </c>
      <c r="DU27" s="29">
        <v>1.7899999999999999E-2</v>
      </c>
      <c r="DV27" s="29">
        <v>5.8500000000000002E-3</v>
      </c>
      <c r="DW27" s="29">
        <v>1.6199999999999999E-2</v>
      </c>
      <c r="DX27" s="29">
        <v>1.0500000000000001E-2</v>
      </c>
      <c r="DY27" s="29">
        <v>2.35E-2</v>
      </c>
      <c r="DZ27" s="29">
        <v>3.7900000000000003E-2</v>
      </c>
      <c r="EA27" s="29">
        <v>1.29E-2</v>
      </c>
      <c r="EB27" s="29">
        <v>1.6E-2</v>
      </c>
    </row>
    <row r="28" spans="1:132" s="37" customFormat="1" ht="12.75">
      <c r="A28" s="38"/>
      <c r="B28" s="16"/>
      <c r="C28" s="38" t="s">
        <v>357</v>
      </c>
      <c r="D28" s="16"/>
      <c r="E28" s="16" t="s">
        <v>358</v>
      </c>
      <c r="F28" s="16" t="s">
        <v>425</v>
      </c>
      <c r="G28" s="39" t="s">
        <v>426</v>
      </c>
      <c r="H28" s="39" t="s">
        <v>427</v>
      </c>
      <c r="I28" s="40">
        <v>43308</v>
      </c>
      <c r="J28" s="41">
        <v>50</v>
      </c>
      <c r="K28" s="42">
        <v>8</v>
      </c>
      <c r="L28" s="43">
        <v>3</v>
      </c>
      <c r="M28" s="42" t="s">
        <v>362</v>
      </c>
      <c r="N28" s="42" t="s">
        <v>363</v>
      </c>
      <c r="O28" s="42"/>
      <c r="P28" s="42" t="s">
        <v>364</v>
      </c>
      <c r="Q28" s="38">
        <v>63</v>
      </c>
      <c r="R28" s="38">
        <v>5</v>
      </c>
      <c r="S28" s="38" t="s">
        <v>356</v>
      </c>
      <c r="T28" s="44"/>
      <c r="U28" s="45"/>
      <c r="V28" s="46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54"/>
      <c r="AH28" s="47"/>
      <c r="AI28" s="47"/>
      <c r="AJ28" s="47"/>
      <c r="AK28" s="27">
        <v>72830807.177241161</v>
      </c>
      <c r="AL28" s="27">
        <v>43.3</v>
      </c>
      <c r="AM28" s="27">
        <v>26743</v>
      </c>
      <c r="AN28" s="27">
        <v>21528</v>
      </c>
      <c r="AO28" s="27">
        <v>72316</v>
      </c>
      <c r="AP28" s="27">
        <v>244230</v>
      </c>
      <c r="AQ28" s="27">
        <v>871</v>
      </c>
      <c r="AR28" s="27">
        <v>25221</v>
      </c>
      <c r="AS28" s="27">
        <v>50655</v>
      </c>
      <c r="AT28" s="27">
        <v>52.3</v>
      </c>
      <c r="AU28" s="27">
        <v>7486</v>
      </c>
      <c r="AV28" s="27">
        <v>7689</v>
      </c>
      <c r="AW28" s="27">
        <v>46</v>
      </c>
      <c r="AX28" s="27">
        <v>44.5</v>
      </c>
      <c r="AY28" s="27">
        <v>44.1</v>
      </c>
      <c r="AZ28" s="27">
        <v>224</v>
      </c>
      <c r="BA28" s="27">
        <v>103382</v>
      </c>
      <c r="BB28" s="27">
        <v>40.9</v>
      </c>
      <c r="BC28" s="27">
        <v>58</v>
      </c>
      <c r="BD28" s="27">
        <v>43</v>
      </c>
      <c r="BE28" s="27">
        <v>42.8</v>
      </c>
      <c r="BF28" s="27">
        <v>54.4</v>
      </c>
      <c r="BG28" s="27">
        <v>55</v>
      </c>
      <c r="BH28" s="27">
        <v>55.3</v>
      </c>
      <c r="BI28" s="27">
        <v>31.9</v>
      </c>
      <c r="BJ28" s="27">
        <v>26.9</v>
      </c>
      <c r="BK28" s="27">
        <v>71</v>
      </c>
      <c r="BL28" s="27">
        <v>43.5</v>
      </c>
      <c r="BM28" s="27">
        <v>43.9</v>
      </c>
      <c r="BN28" s="27">
        <v>43.4</v>
      </c>
      <c r="BO28" s="27">
        <v>41.9</v>
      </c>
      <c r="BP28" s="27">
        <v>40.299999999999997</v>
      </c>
      <c r="BQ28" s="27">
        <v>22.7</v>
      </c>
      <c r="BR28" s="27">
        <v>38</v>
      </c>
      <c r="BS28" s="27">
        <v>29.3</v>
      </c>
      <c r="BT28" s="27">
        <v>44.4</v>
      </c>
      <c r="BU28" s="27">
        <v>68.099999999999994</v>
      </c>
      <c r="BV28" s="27">
        <v>40.1</v>
      </c>
      <c r="BW28" s="27">
        <v>41.5</v>
      </c>
      <c r="BX28" s="27">
        <v>52.9</v>
      </c>
      <c r="BY28" s="27">
        <v>40.700000000000003</v>
      </c>
      <c r="BZ28" s="27">
        <v>41.3</v>
      </c>
      <c r="CA28" s="27">
        <v>42.7</v>
      </c>
      <c r="CB28" s="27">
        <v>4.16</v>
      </c>
      <c r="CC28" s="27">
        <v>49.9</v>
      </c>
      <c r="CD28" s="27">
        <v>35.4</v>
      </c>
      <c r="CE28" s="27">
        <v>42.2</v>
      </c>
      <c r="CF28" s="27">
        <v>41.4</v>
      </c>
      <c r="CG28" s="27"/>
      <c r="CH28" s="29">
        <v>0.98699999999999999</v>
      </c>
      <c r="CI28" s="29">
        <v>23.8</v>
      </c>
      <c r="CJ28" s="29">
        <v>0.55600000000000005</v>
      </c>
      <c r="CK28" s="29">
        <v>1.2</v>
      </c>
      <c r="CL28" s="29">
        <v>130</v>
      </c>
      <c r="CM28" s="29">
        <v>33</v>
      </c>
      <c r="CN28" s="29">
        <v>10.3</v>
      </c>
      <c r="CO28" s="29">
        <v>111</v>
      </c>
      <c r="CP28" s="29">
        <v>0.14699999999999999</v>
      </c>
      <c r="CQ28" s="29">
        <v>0.96599999999999997</v>
      </c>
      <c r="CR28" s="29">
        <v>0.81299999999999994</v>
      </c>
      <c r="CS28" s="29">
        <v>9.7299999999999998E-2</v>
      </c>
      <c r="CT28" s="29">
        <v>0.879</v>
      </c>
      <c r="CU28" s="29">
        <v>1.72</v>
      </c>
      <c r="CV28" s="29">
        <v>0.52500000000000002</v>
      </c>
      <c r="CW28" s="29">
        <v>16.3</v>
      </c>
      <c r="CX28" s="29">
        <v>8.1799999999999998E-2</v>
      </c>
      <c r="CY28" s="29">
        <v>0.45500000000000002</v>
      </c>
      <c r="CZ28" s="29">
        <v>0.25900000000000001</v>
      </c>
      <c r="DA28" s="29">
        <v>0.11700000000000001</v>
      </c>
      <c r="DB28" s="29">
        <v>0.42099999999999999</v>
      </c>
      <c r="DC28" s="29">
        <v>7.9100000000000004E-2</v>
      </c>
      <c r="DD28" s="29">
        <v>0.11</v>
      </c>
      <c r="DE28" s="29">
        <v>0.66900000000000004</v>
      </c>
      <c r="DF28" s="29">
        <v>0.53700000000000003</v>
      </c>
      <c r="DG28" s="29">
        <v>1.2699999999999999E-2</v>
      </c>
      <c r="DH28" s="29">
        <v>4.3699999999999998E-3</v>
      </c>
      <c r="DI28" s="29">
        <v>4.53E-2</v>
      </c>
      <c r="DJ28" s="29">
        <v>7.2599999999999998E-2</v>
      </c>
      <c r="DK28" s="29">
        <v>8.3700000000000007E-3</v>
      </c>
      <c r="DL28" s="29">
        <v>5.0299999999999997E-2</v>
      </c>
      <c r="DM28" s="29">
        <v>6.0499999999999998E-2</v>
      </c>
      <c r="DN28" s="29">
        <v>2.0899999999999998E-2</v>
      </c>
      <c r="DO28" s="29">
        <v>0.69099999999999995</v>
      </c>
      <c r="DP28" s="29">
        <v>0.13700000000000001</v>
      </c>
      <c r="DQ28" s="29">
        <v>7.3300000000000004E-2</v>
      </c>
      <c r="DR28" s="29">
        <v>8.26E-3</v>
      </c>
      <c r="DS28" s="29">
        <v>1.3899999999999999E-2</v>
      </c>
      <c r="DT28" s="29">
        <v>6.9699999999999996E-3</v>
      </c>
      <c r="DU28" s="29">
        <v>3.09E-2</v>
      </c>
      <c r="DV28" s="29">
        <v>2.7200000000000002E-3</v>
      </c>
      <c r="DW28" s="29">
        <v>5.0799999999999998E-2</v>
      </c>
      <c r="DX28" s="29">
        <v>1.17E-2</v>
      </c>
      <c r="DY28" s="29">
        <v>3.3799999999999997E-2</v>
      </c>
      <c r="DZ28" s="29">
        <v>2.3400000000000001E-2</v>
      </c>
      <c r="EA28" s="29">
        <v>7.3099999999999997E-3</v>
      </c>
      <c r="EB28" s="29">
        <v>7.0899999999999999E-3</v>
      </c>
    </row>
    <row r="29" spans="1:132" s="37" customFormat="1" ht="12.75">
      <c r="A29" s="38"/>
      <c r="B29" s="16"/>
      <c r="C29" s="38" t="s">
        <v>357</v>
      </c>
      <c r="D29" s="16"/>
      <c r="E29" s="16" t="s">
        <v>358</v>
      </c>
      <c r="F29" s="16" t="s">
        <v>428</v>
      </c>
      <c r="G29" s="39" t="s">
        <v>429</v>
      </c>
      <c r="H29" s="39" t="s">
        <v>430</v>
      </c>
      <c r="I29" s="40">
        <v>43308</v>
      </c>
      <c r="J29" s="41">
        <v>50</v>
      </c>
      <c r="K29" s="42">
        <v>8</v>
      </c>
      <c r="L29" s="43">
        <v>3</v>
      </c>
      <c r="M29" s="42" t="s">
        <v>362</v>
      </c>
      <c r="N29" s="42" t="s">
        <v>363</v>
      </c>
      <c r="O29" s="42"/>
      <c r="P29" s="42" t="s">
        <v>364</v>
      </c>
      <c r="Q29" s="38">
        <v>63</v>
      </c>
      <c r="R29" s="38">
        <v>5</v>
      </c>
      <c r="S29" s="38" t="s">
        <v>356</v>
      </c>
      <c r="T29" s="44"/>
      <c r="U29" s="45"/>
      <c r="V29" s="46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54"/>
      <c r="AH29" s="47"/>
      <c r="AI29" s="47"/>
      <c r="AJ29" s="47"/>
      <c r="AK29" s="27">
        <v>73471177.834595963</v>
      </c>
      <c r="AL29" s="27">
        <v>43.1</v>
      </c>
      <c r="AM29" s="27">
        <v>26925</v>
      </c>
      <c r="AN29" s="27">
        <v>22042</v>
      </c>
      <c r="AO29" s="27">
        <v>73822</v>
      </c>
      <c r="AP29" s="27">
        <v>248591</v>
      </c>
      <c r="AQ29" s="27">
        <v>876</v>
      </c>
      <c r="AR29" s="27">
        <v>25109</v>
      </c>
      <c r="AS29" s="27">
        <v>51477</v>
      </c>
      <c r="AT29" s="27">
        <v>52.3</v>
      </c>
      <c r="AU29" s="27">
        <v>7583</v>
      </c>
      <c r="AV29" s="27">
        <v>7400</v>
      </c>
      <c r="AW29" s="27">
        <v>42.9</v>
      </c>
      <c r="AX29" s="27">
        <v>41.5</v>
      </c>
      <c r="AY29" s="27">
        <v>41.3</v>
      </c>
      <c r="AZ29" s="27">
        <v>217</v>
      </c>
      <c r="BA29" s="27">
        <v>103382</v>
      </c>
      <c r="BB29" s="27">
        <v>40.5</v>
      </c>
      <c r="BC29" s="27">
        <v>59.1</v>
      </c>
      <c r="BD29" s="27">
        <v>43</v>
      </c>
      <c r="BE29" s="27">
        <v>42.5</v>
      </c>
      <c r="BF29" s="27">
        <v>56.1</v>
      </c>
      <c r="BG29" s="27">
        <v>53.5</v>
      </c>
      <c r="BH29" s="27">
        <v>53.4</v>
      </c>
      <c r="BI29" s="27">
        <v>32.299999999999997</v>
      </c>
      <c r="BJ29" s="27">
        <v>26.6</v>
      </c>
      <c r="BK29" s="27">
        <v>69.3</v>
      </c>
      <c r="BL29" s="27">
        <v>41.1</v>
      </c>
      <c r="BM29" s="27">
        <v>41.5</v>
      </c>
      <c r="BN29" s="27">
        <v>40.799999999999997</v>
      </c>
      <c r="BO29" s="27">
        <v>42.7</v>
      </c>
      <c r="BP29" s="27">
        <v>40.1</v>
      </c>
      <c r="BQ29" s="27">
        <v>22.6</v>
      </c>
      <c r="BR29" s="27">
        <v>38.1</v>
      </c>
      <c r="BS29" s="27">
        <v>29.4</v>
      </c>
      <c r="BT29" s="27">
        <v>42.9</v>
      </c>
      <c r="BU29" s="27">
        <v>69.7</v>
      </c>
      <c r="BV29" s="27">
        <v>39.5</v>
      </c>
      <c r="BW29" s="27">
        <v>42.6</v>
      </c>
      <c r="BX29" s="27">
        <v>51.2</v>
      </c>
      <c r="BY29" s="27">
        <v>38.4</v>
      </c>
      <c r="BZ29" s="27">
        <v>39.5</v>
      </c>
      <c r="CA29" s="27">
        <v>42.1</v>
      </c>
      <c r="CB29" s="27">
        <v>4.16</v>
      </c>
      <c r="CC29" s="27">
        <v>52.1</v>
      </c>
      <c r="CD29" s="27">
        <v>36.200000000000003</v>
      </c>
      <c r="CE29" s="27">
        <v>41.3</v>
      </c>
      <c r="CF29" s="27">
        <v>40.9</v>
      </c>
      <c r="CG29" s="27"/>
      <c r="CH29" s="29">
        <v>0.98499999999999999</v>
      </c>
      <c r="CI29" s="29">
        <v>20.5</v>
      </c>
      <c r="CJ29" s="29">
        <v>0.38400000000000001</v>
      </c>
      <c r="CK29" s="29">
        <v>1.1299999999999999</v>
      </c>
      <c r="CL29" s="29">
        <v>119</v>
      </c>
      <c r="CM29" s="29">
        <v>31.8</v>
      </c>
      <c r="CN29" s="29">
        <v>6.9</v>
      </c>
      <c r="CO29" s="29">
        <v>106</v>
      </c>
      <c r="CP29" s="29">
        <v>0.152</v>
      </c>
      <c r="CQ29" s="29">
        <v>0.92400000000000004</v>
      </c>
      <c r="CR29" s="29">
        <v>0.61199999999999999</v>
      </c>
      <c r="CS29" s="29">
        <v>6.5199999999999994E-2</v>
      </c>
      <c r="CT29" s="29">
        <v>1.01</v>
      </c>
      <c r="CU29" s="29">
        <v>1.35</v>
      </c>
      <c r="CV29" s="29">
        <v>0.44</v>
      </c>
      <c r="CW29" s="29">
        <v>16.600000000000001</v>
      </c>
      <c r="CX29" s="29">
        <v>8.7400000000000005E-2</v>
      </c>
      <c r="CY29" s="29">
        <v>0.41099999999999998</v>
      </c>
      <c r="CZ29" s="29">
        <v>0.20200000000000001</v>
      </c>
      <c r="DA29" s="29">
        <v>0.16800000000000001</v>
      </c>
      <c r="DB29" s="29">
        <v>0.65900000000000003</v>
      </c>
      <c r="DC29" s="29">
        <v>7.8399999999999997E-2</v>
      </c>
      <c r="DD29" s="29">
        <v>7.4800000000000005E-2</v>
      </c>
      <c r="DE29" s="29">
        <v>0.58399999999999996</v>
      </c>
      <c r="DF29" s="29">
        <v>0.55500000000000005</v>
      </c>
      <c r="DG29" s="29">
        <v>5.2399999999999999E-3</v>
      </c>
      <c r="DH29" s="29">
        <v>4.3E-3</v>
      </c>
      <c r="DI29" s="29">
        <v>4.1799999999999997E-3</v>
      </c>
      <c r="DJ29" s="29">
        <v>0.14399999999999999</v>
      </c>
      <c r="DK29" s="29">
        <v>8.3700000000000007E-3</v>
      </c>
      <c r="DL29" s="29">
        <v>1.24E-3</v>
      </c>
      <c r="DM29" s="29">
        <v>7.46E-2</v>
      </c>
      <c r="DN29" s="29">
        <v>3.3000000000000002E-2</v>
      </c>
      <c r="DO29" s="29">
        <v>0.65500000000000003</v>
      </c>
      <c r="DP29" s="29">
        <v>0.11799999999999999</v>
      </c>
      <c r="DQ29" s="29">
        <v>6.0499999999999998E-2</v>
      </c>
      <c r="DR29" s="29">
        <v>3.4099999999999998E-3</v>
      </c>
      <c r="DS29" s="29">
        <v>5.2900000000000004E-3</v>
      </c>
      <c r="DT29" s="29">
        <v>3.9899999999999996E-3</v>
      </c>
      <c r="DU29" s="29">
        <v>1.37E-2</v>
      </c>
      <c r="DV29" s="29">
        <v>2.7000000000000001E-3</v>
      </c>
      <c r="DW29" s="29">
        <v>2.4899999999999999E-2</v>
      </c>
      <c r="DX29" s="29">
        <v>8.1899999999999994E-3</v>
      </c>
      <c r="DY29" s="29">
        <v>1.37E-2</v>
      </c>
      <c r="DZ29" s="29">
        <v>2.4899999999999999E-2</v>
      </c>
      <c r="EA29" s="29">
        <v>6.9800000000000001E-3</v>
      </c>
      <c r="EB29" s="29">
        <v>8.8000000000000005E-3</v>
      </c>
    </row>
    <row r="30" spans="1:132" s="37" customFormat="1" ht="12.75">
      <c r="A30" s="38"/>
      <c r="B30" s="16"/>
      <c r="C30" s="38" t="s">
        <v>357</v>
      </c>
      <c r="D30" s="16"/>
      <c r="E30" s="16" t="s">
        <v>358</v>
      </c>
      <c r="F30" s="16" t="s">
        <v>431</v>
      </c>
      <c r="G30" s="39" t="s">
        <v>432</v>
      </c>
      <c r="H30" s="39" t="s">
        <v>433</v>
      </c>
      <c r="I30" s="40">
        <v>43308</v>
      </c>
      <c r="J30" s="41">
        <v>50</v>
      </c>
      <c r="K30" s="42">
        <v>8</v>
      </c>
      <c r="L30" s="43">
        <v>3</v>
      </c>
      <c r="M30" s="42" t="s">
        <v>362</v>
      </c>
      <c r="N30" s="42" t="s">
        <v>363</v>
      </c>
      <c r="O30" s="42"/>
      <c r="P30" s="42" t="s">
        <v>364</v>
      </c>
      <c r="Q30" s="38">
        <v>63</v>
      </c>
      <c r="R30" s="38">
        <v>5</v>
      </c>
      <c r="S30" s="38" t="s">
        <v>356</v>
      </c>
      <c r="T30" s="44"/>
      <c r="U30" s="45"/>
      <c r="V30" s="46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54"/>
      <c r="AH30" s="47"/>
      <c r="AI30" s="47"/>
      <c r="AJ30" s="47"/>
      <c r="AK30" s="27">
        <v>74276973.997001261</v>
      </c>
      <c r="AL30" s="27">
        <v>41.3</v>
      </c>
      <c r="AM30" s="27">
        <v>25844</v>
      </c>
      <c r="AN30" s="27">
        <v>21116</v>
      </c>
      <c r="AO30" s="27">
        <v>71860</v>
      </c>
      <c r="AP30" s="27">
        <v>248827</v>
      </c>
      <c r="AQ30" s="27">
        <v>864</v>
      </c>
      <c r="AR30" s="27">
        <v>25895</v>
      </c>
      <c r="AS30" s="27">
        <v>51825</v>
      </c>
      <c r="AT30" s="27">
        <v>52.9</v>
      </c>
      <c r="AU30" s="27">
        <v>7349</v>
      </c>
      <c r="AV30" s="27">
        <v>7417</v>
      </c>
      <c r="AW30" s="27">
        <v>44.9</v>
      </c>
      <c r="AX30" s="27">
        <v>42.4</v>
      </c>
      <c r="AY30" s="27">
        <v>41.9</v>
      </c>
      <c r="AZ30" s="27">
        <v>220</v>
      </c>
      <c r="BA30" s="27">
        <v>103382</v>
      </c>
      <c r="BB30" s="27">
        <v>39.6</v>
      </c>
      <c r="BC30" s="27">
        <v>58.5</v>
      </c>
      <c r="BD30" s="27">
        <v>41</v>
      </c>
      <c r="BE30" s="27">
        <v>41</v>
      </c>
      <c r="BF30" s="27">
        <v>51.6</v>
      </c>
      <c r="BG30" s="27">
        <v>53.6</v>
      </c>
      <c r="BH30" s="27">
        <v>52.6</v>
      </c>
      <c r="BI30" s="27">
        <v>32.200000000000003</v>
      </c>
      <c r="BJ30" s="27">
        <v>26.4</v>
      </c>
      <c r="BK30" s="27">
        <v>67.599999999999994</v>
      </c>
      <c r="BL30" s="27">
        <v>42.3</v>
      </c>
      <c r="BM30" s="27">
        <v>42.1</v>
      </c>
      <c r="BN30" s="27">
        <v>41.3</v>
      </c>
      <c r="BO30" s="27">
        <v>40.5</v>
      </c>
      <c r="BP30" s="27">
        <v>37.799999999999997</v>
      </c>
      <c r="BQ30" s="27">
        <v>23</v>
      </c>
      <c r="BR30" s="27">
        <v>38.200000000000003</v>
      </c>
      <c r="BS30" s="27">
        <v>28.7</v>
      </c>
      <c r="BT30" s="27">
        <v>40.299999999999997</v>
      </c>
      <c r="BU30" s="27">
        <v>63.4</v>
      </c>
      <c r="BV30" s="27">
        <v>38.1</v>
      </c>
      <c r="BW30" s="27">
        <v>40.200000000000003</v>
      </c>
      <c r="BX30" s="27">
        <v>50.9</v>
      </c>
      <c r="BY30" s="27">
        <v>38.200000000000003</v>
      </c>
      <c r="BZ30" s="27">
        <v>39</v>
      </c>
      <c r="CA30" s="27">
        <v>42.2</v>
      </c>
      <c r="CB30" s="27">
        <v>3.78</v>
      </c>
      <c r="CC30" s="27">
        <v>47.8</v>
      </c>
      <c r="CD30" s="27">
        <v>33.1</v>
      </c>
      <c r="CE30" s="27">
        <v>39.1</v>
      </c>
      <c r="CF30" s="27">
        <v>39.1</v>
      </c>
      <c r="CG30" s="27"/>
      <c r="CH30" s="29">
        <v>1.1399999999999999</v>
      </c>
      <c r="CI30" s="29">
        <v>29.4</v>
      </c>
      <c r="CJ30" s="29">
        <v>0.45500000000000002</v>
      </c>
      <c r="CK30" s="29">
        <v>1.1100000000000001</v>
      </c>
      <c r="CL30" s="29">
        <v>94.9</v>
      </c>
      <c r="CM30" s="29">
        <v>29.3</v>
      </c>
      <c r="CN30" s="29">
        <v>6.87</v>
      </c>
      <c r="CO30" s="29">
        <v>109</v>
      </c>
      <c r="CP30" s="29">
        <v>0.113</v>
      </c>
      <c r="CQ30" s="29">
        <v>0.84399999999999997</v>
      </c>
      <c r="CR30" s="29">
        <v>1.06</v>
      </c>
      <c r="CS30" s="29">
        <v>0.107</v>
      </c>
      <c r="CT30" s="29">
        <v>0.84399999999999997</v>
      </c>
      <c r="CU30" s="29">
        <v>1.34</v>
      </c>
      <c r="CV30" s="29">
        <v>0.50900000000000001</v>
      </c>
      <c r="CW30" s="29">
        <v>16.5</v>
      </c>
      <c r="CX30" s="29">
        <v>8.0199999999999994E-2</v>
      </c>
      <c r="CY30" s="29">
        <v>0.48899999999999999</v>
      </c>
      <c r="CZ30" s="29">
        <v>0.28899999999999998</v>
      </c>
      <c r="DA30" s="29">
        <v>0.13</v>
      </c>
      <c r="DB30" s="29">
        <v>0.64</v>
      </c>
      <c r="DC30" s="29">
        <v>6.5699999999999995E-2</v>
      </c>
      <c r="DD30" s="29">
        <v>5.6000000000000001E-2</v>
      </c>
      <c r="DE30" s="29">
        <v>0.56000000000000005</v>
      </c>
      <c r="DF30" s="29">
        <v>0.48399999999999999</v>
      </c>
      <c r="DG30" s="29">
        <v>1.04E-2</v>
      </c>
      <c r="DH30" s="29">
        <v>4.3099999999999996E-3</v>
      </c>
      <c r="DI30" s="29">
        <v>1.5800000000000002E-2</v>
      </c>
      <c r="DJ30" s="29">
        <v>9.9000000000000005E-2</v>
      </c>
      <c r="DK30" s="29">
        <v>8.2799999999999992E-3</v>
      </c>
      <c r="DL30" s="29">
        <v>4.8899999999999999E-2</v>
      </c>
      <c r="DM30" s="29">
        <v>4.6600000000000003E-2</v>
      </c>
      <c r="DN30" s="29">
        <v>3.2300000000000002E-2</v>
      </c>
      <c r="DO30" s="29">
        <v>0.66600000000000004</v>
      </c>
      <c r="DP30" s="29">
        <v>8.9599999999999999E-2</v>
      </c>
      <c r="DQ30" s="29">
        <v>3.7199999999999999E-4</v>
      </c>
      <c r="DR30" s="29">
        <v>6.7400000000000003E-3</v>
      </c>
      <c r="DS30" s="29">
        <v>1.3599999999999999E-2</v>
      </c>
      <c r="DT30" s="29">
        <v>8.5900000000000004E-3</v>
      </c>
      <c r="DU30" s="29">
        <v>1.8800000000000001E-2</v>
      </c>
      <c r="DV30" s="29">
        <v>2.63E-3</v>
      </c>
      <c r="DW30" s="29">
        <v>8.3799999999999999E-4</v>
      </c>
      <c r="DX30" s="29">
        <v>1.1299999999999999E-2</v>
      </c>
      <c r="DY30" s="29">
        <v>2.4500000000000001E-2</v>
      </c>
      <c r="DZ30" s="29">
        <v>2.3199999999999998E-2</v>
      </c>
      <c r="EA30" s="29">
        <v>6.8900000000000003E-3</v>
      </c>
      <c r="EB30" s="29">
        <v>4.7699999999999999E-3</v>
      </c>
    </row>
    <row r="31" spans="1:132" s="37" customFormat="1" ht="12.75">
      <c r="A31" s="38"/>
      <c r="B31" s="16"/>
      <c r="C31" s="38" t="s">
        <v>357</v>
      </c>
      <c r="D31" s="16"/>
      <c r="E31" s="16" t="s">
        <v>358</v>
      </c>
      <c r="F31" s="16" t="s">
        <v>434</v>
      </c>
      <c r="G31" s="39" t="s">
        <v>435</v>
      </c>
      <c r="H31" s="39" t="s">
        <v>436</v>
      </c>
      <c r="I31" s="40">
        <v>43308</v>
      </c>
      <c r="J31" s="41">
        <v>50</v>
      </c>
      <c r="K31" s="42">
        <v>8</v>
      </c>
      <c r="L31" s="43">
        <v>3</v>
      </c>
      <c r="M31" s="42" t="s">
        <v>362</v>
      </c>
      <c r="N31" s="42" t="s">
        <v>363</v>
      </c>
      <c r="O31" s="42"/>
      <c r="P31" s="42" t="s">
        <v>364</v>
      </c>
      <c r="Q31" s="38">
        <v>63</v>
      </c>
      <c r="R31" s="38">
        <v>5</v>
      </c>
      <c r="S31" s="38" t="s">
        <v>356</v>
      </c>
      <c r="T31" s="44"/>
      <c r="U31" s="45"/>
      <c r="V31" s="46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54"/>
      <c r="AH31" s="47"/>
      <c r="AI31" s="47"/>
      <c r="AJ31" s="47"/>
      <c r="AK31" s="27">
        <v>72219809.014362365</v>
      </c>
      <c r="AL31" s="27">
        <v>44.3</v>
      </c>
      <c r="AM31" s="27">
        <v>26718</v>
      </c>
      <c r="AN31" s="27">
        <v>21799</v>
      </c>
      <c r="AO31" s="27">
        <v>74353</v>
      </c>
      <c r="AP31" s="27">
        <v>252239</v>
      </c>
      <c r="AQ31" s="27">
        <v>862</v>
      </c>
      <c r="AR31" s="27">
        <v>24732</v>
      </c>
      <c r="AS31" s="27">
        <v>52452</v>
      </c>
      <c r="AT31" s="27">
        <v>52.2</v>
      </c>
      <c r="AU31" s="27">
        <v>7431</v>
      </c>
      <c r="AV31" s="27">
        <v>7329</v>
      </c>
      <c r="AW31" s="27">
        <v>43.5</v>
      </c>
      <c r="AX31" s="27">
        <v>41.3</v>
      </c>
      <c r="AY31" s="27">
        <v>40.6</v>
      </c>
      <c r="AZ31" s="27">
        <v>217</v>
      </c>
      <c r="BA31" s="27">
        <v>103382</v>
      </c>
      <c r="BB31" s="27">
        <v>40.9</v>
      </c>
      <c r="BC31" s="27">
        <v>58.5</v>
      </c>
      <c r="BD31" s="27">
        <v>43.2</v>
      </c>
      <c r="BE31" s="27">
        <v>42.7</v>
      </c>
      <c r="BF31" s="27">
        <v>53.8</v>
      </c>
      <c r="BG31" s="27">
        <v>53.4</v>
      </c>
      <c r="BH31" s="27">
        <v>54.9</v>
      </c>
      <c r="BI31" s="27">
        <v>32.1</v>
      </c>
      <c r="BJ31" s="27">
        <v>28.1</v>
      </c>
      <c r="BK31" s="27">
        <v>70.599999999999994</v>
      </c>
      <c r="BL31" s="27">
        <v>42.5</v>
      </c>
      <c r="BM31" s="27">
        <v>42.9</v>
      </c>
      <c r="BN31" s="27">
        <v>42.7</v>
      </c>
      <c r="BO31" s="27">
        <v>42</v>
      </c>
      <c r="BP31" s="27">
        <v>39.4</v>
      </c>
      <c r="BQ31" s="27">
        <v>24.3</v>
      </c>
      <c r="BR31" s="27">
        <v>37.4</v>
      </c>
      <c r="BS31" s="27">
        <v>28.8</v>
      </c>
      <c r="BT31" s="27">
        <v>43.5</v>
      </c>
      <c r="BU31" s="27">
        <v>65.400000000000006</v>
      </c>
      <c r="BV31" s="27">
        <v>39.299999999999997</v>
      </c>
      <c r="BW31" s="27">
        <v>41</v>
      </c>
      <c r="BX31" s="27">
        <v>52.2</v>
      </c>
      <c r="BY31" s="27">
        <v>39.799999999999997</v>
      </c>
      <c r="BZ31" s="27">
        <v>41.2</v>
      </c>
      <c r="CA31" s="27">
        <v>43.6</v>
      </c>
      <c r="CB31" s="27">
        <v>3.8</v>
      </c>
      <c r="CC31" s="27">
        <v>48.2</v>
      </c>
      <c r="CD31" s="27">
        <v>34.4</v>
      </c>
      <c r="CE31" s="27">
        <v>40.6</v>
      </c>
      <c r="CF31" s="27">
        <v>40.9</v>
      </c>
      <c r="CG31" s="27"/>
      <c r="CH31" s="29">
        <v>1.29</v>
      </c>
      <c r="CI31" s="29">
        <v>22.5</v>
      </c>
      <c r="CJ31" s="29">
        <v>0.66100000000000003</v>
      </c>
      <c r="CK31" s="29">
        <v>0.82699999999999996</v>
      </c>
      <c r="CL31" s="29">
        <v>143</v>
      </c>
      <c r="CM31" s="29">
        <v>36.5</v>
      </c>
      <c r="CN31" s="29">
        <v>6.84</v>
      </c>
      <c r="CO31" s="29">
        <v>108</v>
      </c>
      <c r="CP31" s="29">
        <v>0.128</v>
      </c>
      <c r="CQ31" s="29">
        <v>0.69499999999999995</v>
      </c>
      <c r="CR31" s="29">
        <v>0.94599999999999995</v>
      </c>
      <c r="CS31" s="29">
        <v>5.2699999999999997E-2</v>
      </c>
      <c r="CT31" s="29">
        <v>1.02</v>
      </c>
      <c r="CU31" s="29">
        <v>1.47</v>
      </c>
      <c r="CV31" s="29">
        <v>0.53</v>
      </c>
      <c r="CW31" s="29">
        <v>13.7</v>
      </c>
      <c r="CX31" s="29">
        <v>7.51E-2</v>
      </c>
      <c r="CY31" s="29">
        <v>0.42599999999999999</v>
      </c>
      <c r="CZ31" s="29">
        <v>0.21299999999999999</v>
      </c>
      <c r="DA31" s="29">
        <v>0.247</v>
      </c>
      <c r="DB31" s="29">
        <v>0.71599999999999997</v>
      </c>
      <c r="DC31" s="29">
        <v>6.3500000000000001E-2</v>
      </c>
      <c r="DD31" s="29">
        <v>7.2700000000000001E-2</v>
      </c>
      <c r="DE31" s="29">
        <v>0.68799999999999994</v>
      </c>
      <c r="DF31" s="29">
        <v>0.41599999999999998</v>
      </c>
      <c r="DG31" s="29">
        <v>1.0699999999999999E-2</v>
      </c>
      <c r="DH31" s="29">
        <v>4.3699999999999998E-3</v>
      </c>
      <c r="DI31" s="29">
        <v>1.6299999999999999E-2</v>
      </c>
      <c r="DJ31" s="29">
        <v>9.1500000000000001E-4</v>
      </c>
      <c r="DK31" s="29">
        <v>8.3899999999999999E-3</v>
      </c>
      <c r="DL31" s="29">
        <v>1.2600000000000001E-3</v>
      </c>
      <c r="DM31" s="29">
        <v>5.5199999999999999E-2</v>
      </c>
      <c r="DN31" s="29">
        <v>2.4E-2</v>
      </c>
      <c r="DO31" s="29">
        <v>0.67600000000000005</v>
      </c>
      <c r="DP31" s="29">
        <v>0.106</v>
      </c>
      <c r="DQ31" s="29">
        <v>4.2799999999999998E-2</v>
      </c>
      <c r="DR31" s="29">
        <v>3.47E-3</v>
      </c>
      <c r="DS31" s="29">
        <v>5.3800000000000002E-3</v>
      </c>
      <c r="DT31" s="29">
        <v>2.7200000000000002E-3</v>
      </c>
      <c r="DU31" s="29">
        <v>1.3899999999999999E-2</v>
      </c>
      <c r="DV31" s="29">
        <v>2.7499999999999998E-3</v>
      </c>
      <c r="DW31" s="29">
        <v>1.26E-2</v>
      </c>
      <c r="DX31" s="29">
        <v>1.1599999999999999E-2</v>
      </c>
      <c r="DY31" s="29">
        <v>5.0299999999999997E-2</v>
      </c>
      <c r="DZ31" s="29">
        <v>1.95E-2</v>
      </c>
      <c r="EA31" s="29">
        <v>1.44E-2</v>
      </c>
      <c r="EB31" s="29">
        <v>5.9100000000000003E-3</v>
      </c>
    </row>
    <row r="32" spans="1:132" s="37" customFormat="1" ht="12.75">
      <c r="A32" s="38"/>
      <c r="B32" s="16"/>
      <c r="C32" s="38" t="s">
        <v>357</v>
      </c>
      <c r="D32" s="16" t="s">
        <v>356</v>
      </c>
      <c r="E32" s="16" t="s">
        <v>358</v>
      </c>
      <c r="F32" s="16" t="s">
        <v>437</v>
      </c>
      <c r="G32" s="39" t="s">
        <v>438</v>
      </c>
      <c r="H32" s="39" t="s">
        <v>439</v>
      </c>
      <c r="I32" s="40">
        <v>43314</v>
      </c>
      <c r="J32" s="41">
        <v>50</v>
      </c>
      <c r="K32" s="42">
        <v>8</v>
      </c>
      <c r="L32" s="43">
        <v>3</v>
      </c>
      <c r="M32" s="42" t="s">
        <v>362</v>
      </c>
      <c r="N32" s="42" t="s">
        <v>363</v>
      </c>
      <c r="O32" s="42"/>
      <c r="P32" s="42" t="s">
        <v>364</v>
      </c>
      <c r="Q32" s="38">
        <v>63</v>
      </c>
      <c r="R32" s="38">
        <v>5</v>
      </c>
      <c r="S32" s="38" t="s">
        <v>356</v>
      </c>
      <c r="T32" s="44"/>
      <c r="U32" s="45"/>
      <c r="V32" s="46" t="s">
        <v>356</v>
      </c>
      <c r="W32" s="47" t="s">
        <v>356</v>
      </c>
      <c r="X32" s="47" t="s">
        <v>356</v>
      </c>
      <c r="Y32" s="47" t="s">
        <v>356</v>
      </c>
      <c r="Z32" s="47" t="s">
        <v>356</v>
      </c>
      <c r="AA32" s="47" t="s">
        <v>356</v>
      </c>
      <c r="AB32" s="47" t="s">
        <v>356</v>
      </c>
      <c r="AC32" s="47" t="s">
        <v>356</v>
      </c>
      <c r="AD32" s="47" t="s">
        <v>356</v>
      </c>
      <c r="AE32" s="47" t="s">
        <v>356</v>
      </c>
      <c r="AF32" s="47" t="s">
        <v>356</v>
      </c>
      <c r="AG32" s="54"/>
      <c r="AH32" s="47" t="s">
        <v>356</v>
      </c>
      <c r="AI32" s="47" t="s">
        <v>356</v>
      </c>
      <c r="AJ32" s="47" t="s">
        <v>356</v>
      </c>
      <c r="AK32" s="27">
        <v>160002207.86707535</v>
      </c>
      <c r="AL32" s="27">
        <v>42.5</v>
      </c>
      <c r="AM32" s="27">
        <v>26072</v>
      </c>
      <c r="AN32" s="27">
        <v>21475</v>
      </c>
      <c r="AO32" s="27">
        <v>73723</v>
      </c>
      <c r="AP32" s="27">
        <v>262062</v>
      </c>
      <c r="AQ32" s="27">
        <v>854</v>
      </c>
      <c r="AR32" s="27">
        <v>24908</v>
      </c>
      <c r="AS32" s="27">
        <v>50392</v>
      </c>
      <c r="AT32" s="27">
        <v>53.3</v>
      </c>
      <c r="AU32" s="27">
        <v>7420</v>
      </c>
      <c r="AV32" s="27">
        <v>7404</v>
      </c>
      <c r="AW32" s="27">
        <v>44.1</v>
      </c>
      <c r="AX32" s="27">
        <v>42.3</v>
      </c>
      <c r="AY32" s="27">
        <v>42.5</v>
      </c>
      <c r="AZ32" s="27">
        <v>217</v>
      </c>
      <c r="BA32" s="27">
        <v>103382</v>
      </c>
      <c r="BB32" s="27">
        <v>40.200000000000003</v>
      </c>
      <c r="BC32" s="27">
        <v>57.7</v>
      </c>
      <c r="BD32" s="27">
        <v>43.5</v>
      </c>
      <c r="BE32" s="27">
        <v>42.8</v>
      </c>
      <c r="BF32" s="27">
        <v>54.8</v>
      </c>
      <c r="BG32" s="27">
        <v>54.1</v>
      </c>
      <c r="BH32" s="27">
        <v>53.5</v>
      </c>
      <c r="BI32" s="27">
        <v>31.6</v>
      </c>
      <c r="BJ32" s="27">
        <v>26.5</v>
      </c>
      <c r="BK32" s="27">
        <v>67.8</v>
      </c>
      <c r="BL32" s="27">
        <v>41.3</v>
      </c>
      <c r="BM32" s="27">
        <v>41.8</v>
      </c>
      <c r="BN32" s="27">
        <v>42.8</v>
      </c>
      <c r="BO32" s="27">
        <v>42</v>
      </c>
      <c r="BP32" s="27">
        <v>39</v>
      </c>
      <c r="BQ32" s="27">
        <v>22.9</v>
      </c>
      <c r="BR32" s="27">
        <v>37.5</v>
      </c>
      <c r="BS32" s="27">
        <v>28</v>
      </c>
      <c r="BT32" s="27">
        <v>43</v>
      </c>
      <c r="BU32" s="27">
        <v>65.7</v>
      </c>
      <c r="BV32" s="27">
        <v>38.200000000000003</v>
      </c>
      <c r="BW32" s="27">
        <v>40.299999999999997</v>
      </c>
      <c r="BX32" s="27">
        <v>50</v>
      </c>
      <c r="BY32" s="27">
        <v>38.4</v>
      </c>
      <c r="BZ32" s="27">
        <v>38.9</v>
      </c>
      <c r="CA32" s="27">
        <v>42.4</v>
      </c>
      <c r="CB32" s="27">
        <v>3.96</v>
      </c>
      <c r="CC32" s="27">
        <v>48.3</v>
      </c>
      <c r="CD32" s="27">
        <v>33.9</v>
      </c>
      <c r="CE32" s="27">
        <v>39.299999999999997</v>
      </c>
      <c r="CF32" s="27">
        <v>38.9</v>
      </c>
      <c r="CG32" s="27"/>
      <c r="CH32" s="29">
        <v>0.214</v>
      </c>
      <c r="CI32" s="29">
        <v>11.9</v>
      </c>
      <c r="CJ32" s="29">
        <v>0.11</v>
      </c>
      <c r="CK32" s="29">
        <v>0.435</v>
      </c>
      <c r="CL32" s="29">
        <v>103</v>
      </c>
      <c r="CM32" s="29">
        <v>17.8</v>
      </c>
      <c r="CN32" s="29">
        <v>4.49</v>
      </c>
      <c r="CO32" s="29">
        <v>146</v>
      </c>
      <c r="CP32" s="29">
        <v>0.184</v>
      </c>
      <c r="CQ32" s="29">
        <v>0.753</v>
      </c>
      <c r="CR32" s="29">
        <v>0.63300000000000001</v>
      </c>
      <c r="CS32" s="29">
        <v>5.3800000000000001E-2</v>
      </c>
      <c r="CT32" s="29">
        <v>0.72899999999999998</v>
      </c>
      <c r="CU32" s="29">
        <v>0.83499999999999996</v>
      </c>
      <c r="CV32" s="29">
        <v>0.35</v>
      </c>
      <c r="CW32" s="29">
        <v>11.1</v>
      </c>
      <c r="CX32" s="29">
        <v>2.01E-2</v>
      </c>
      <c r="CY32" s="29">
        <v>0.40300000000000002</v>
      </c>
      <c r="CZ32" s="29">
        <v>0.14899999999999999</v>
      </c>
      <c r="DA32" s="29">
        <v>0.11600000000000001</v>
      </c>
      <c r="DB32" s="29">
        <v>0.371</v>
      </c>
      <c r="DC32" s="29">
        <v>2.98E-2</v>
      </c>
      <c r="DD32" s="29">
        <v>5.3100000000000001E-2</v>
      </c>
      <c r="DE32" s="29">
        <v>0.45400000000000001</v>
      </c>
      <c r="DF32" s="29">
        <v>0.25700000000000001</v>
      </c>
      <c r="DG32" s="29">
        <v>6.62E-3</v>
      </c>
      <c r="DH32" s="29">
        <v>6.4099999999999999E-3</v>
      </c>
      <c r="DI32" s="29">
        <v>3.44E-2</v>
      </c>
      <c r="DJ32" s="29">
        <v>4.9500000000000002E-2</v>
      </c>
      <c r="DK32" s="29">
        <v>4.2300000000000003E-3</v>
      </c>
      <c r="DL32" s="29">
        <v>6.4300000000000002E-4</v>
      </c>
      <c r="DM32" s="29">
        <v>3.95E-2</v>
      </c>
      <c r="DN32" s="29">
        <v>2.1999999999999999E-2</v>
      </c>
      <c r="DO32" s="29">
        <v>0.57899999999999996</v>
      </c>
      <c r="DP32" s="29">
        <v>5.74E-2</v>
      </c>
      <c r="DQ32" s="29">
        <v>1.6400000000000001E-2</v>
      </c>
      <c r="DR32" s="29">
        <v>4.0699999999999998E-3</v>
      </c>
      <c r="DS32" s="29">
        <v>7.4900000000000001E-3</v>
      </c>
      <c r="DT32" s="29">
        <v>2.3600000000000001E-3</v>
      </c>
      <c r="DU32" s="29">
        <v>1.4E-2</v>
      </c>
      <c r="DV32" s="29">
        <v>2.33E-3</v>
      </c>
      <c r="DW32" s="29">
        <v>2.6100000000000002E-2</v>
      </c>
      <c r="DX32" s="29">
        <v>1.6899999999999998E-2</v>
      </c>
      <c r="DY32" s="29">
        <v>2.5700000000000001E-2</v>
      </c>
      <c r="DZ32" s="29">
        <v>1.2200000000000001E-2</v>
      </c>
      <c r="EA32" s="29">
        <v>8.5199999999999998E-3</v>
      </c>
      <c r="EB32" s="29">
        <v>6.5399999999999998E-3</v>
      </c>
    </row>
    <row r="33" spans="1:132" s="37" customFormat="1" ht="12.75">
      <c r="A33" s="38"/>
      <c r="B33" s="16"/>
      <c r="C33" s="38" t="s">
        <v>357</v>
      </c>
      <c r="D33" s="16" t="s">
        <v>356</v>
      </c>
      <c r="E33" s="16" t="s">
        <v>358</v>
      </c>
      <c r="F33" s="16" t="s">
        <v>440</v>
      </c>
      <c r="G33" s="39" t="s">
        <v>441</v>
      </c>
      <c r="H33" s="39" t="s">
        <v>439</v>
      </c>
      <c r="I33" s="40">
        <v>43314</v>
      </c>
      <c r="J33" s="41">
        <v>50</v>
      </c>
      <c r="K33" s="42">
        <v>8</v>
      </c>
      <c r="L33" s="43">
        <v>3</v>
      </c>
      <c r="M33" s="42" t="s">
        <v>362</v>
      </c>
      <c r="N33" s="42" t="s">
        <v>363</v>
      </c>
      <c r="O33" s="42"/>
      <c r="P33" s="42" t="s">
        <v>364</v>
      </c>
      <c r="Q33" s="38">
        <v>63</v>
      </c>
      <c r="R33" s="38">
        <v>5</v>
      </c>
      <c r="S33" s="38" t="s">
        <v>356</v>
      </c>
      <c r="T33" s="44"/>
      <c r="U33" s="45"/>
      <c r="V33" s="46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54"/>
      <c r="AH33" s="47"/>
      <c r="AI33" s="47"/>
      <c r="AJ33" s="47"/>
      <c r="AK33" s="27">
        <v>159685006.99050537</v>
      </c>
      <c r="AL33" s="27">
        <v>42.5</v>
      </c>
      <c r="AM33" s="27">
        <v>25793</v>
      </c>
      <c r="AN33" s="27">
        <v>21096</v>
      </c>
      <c r="AO33" s="27">
        <v>71522</v>
      </c>
      <c r="AP33" s="27">
        <v>250842</v>
      </c>
      <c r="AQ33" s="27">
        <v>851</v>
      </c>
      <c r="AR33" s="27">
        <v>24434</v>
      </c>
      <c r="AS33" s="27">
        <v>49086</v>
      </c>
      <c r="AT33" s="27">
        <v>51.5</v>
      </c>
      <c r="AU33" s="27">
        <v>7267</v>
      </c>
      <c r="AV33" s="27">
        <v>7237</v>
      </c>
      <c r="AW33" s="27">
        <v>43.3</v>
      </c>
      <c r="AX33" s="27">
        <v>41.6</v>
      </c>
      <c r="AY33" s="27">
        <v>41.9</v>
      </c>
      <c r="AZ33" s="27">
        <v>218</v>
      </c>
      <c r="BA33" s="27">
        <v>103382</v>
      </c>
      <c r="BB33" s="27">
        <v>40.700000000000003</v>
      </c>
      <c r="BC33" s="27">
        <v>58.7</v>
      </c>
      <c r="BD33" s="27">
        <v>42.6</v>
      </c>
      <c r="BE33" s="27">
        <v>42.3</v>
      </c>
      <c r="BF33" s="27">
        <v>53.4</v>
      </c>
      <c r="BG33" s="27">
        <v>54.1</v>
      </c>
      <c r="BH33" s="27">
        <v>53.9</v>
      </c>
      <c r="BI33" s="27">
        <v>32.200000000000003</v>
      </c>
      <c r="BJ33" s="27">
        <v>27.5</v>
      </c>
      <c r="BK33" s="27">
        <v>68.8</v>
      </c>
      <c r="BL33" s="27">
        <v>41.4</v>
      </c>
      <c r="BM33" s="27">
        <v>41.4</v>
      </c>
      <c r="BN33" s="27">
        <v>41</v>
      </c>
      <c r="BO33" s="27">
        <v>41.6</v>
      </c>
      <c r="BP33" s="27">
        <v>38</v>
      </c>
      <c r="BQ33" s="27">
        <v>22.7</v>
      </c>
      <c r="BR33" s="27">
        <v>36.6</v>
      </c>
      <c r="BS33" s="27">
        <v>27.8</v>
      </c>
      <c r="BT33" s="27">
        <v>41.3</v>
      </c>
      <c r="BU33" s="27">
        <v>64.2</v>
      </c>
      <c r="BV33" s="27">
        <v>37.9</v>
      </c>
      <c r="BW33" s="27">
        <v>40.200000000000003</v>
      </c>
      <c r="BX33" s="27">
        <v>49.6</v>
      </c>
      <c r="BY33" s="27">
        <v>37.5</v>
      </c>
      <c r="BZ33" s="27">
        <v>39.1</v>
      </c>
      <c r="CA33" s="27">
        <v>41.4</v>
      </c>
      <c r="CB33" s="27">
        <v>3.72</v>
      </c>
      <c r="CC33" s="27">
        <v>48.1</v>
      </c>
      <c r="CD33" s="27">
        <v>33.6</v>
      </c>
      <c r="CE33" s="27">
        <v>40.299999999999997</v>
      </c>
      <c r="CF33" s="27">
        <v>38.9</v>
      </c>
      <c r="CG33" s="27"/>
      <c r="CH33" s="29">
        <v>0.27900000000000003</v>
      </c>
      <c r="CI33" s="29">
        <v>12.7</v>
      </c>
      <c r="CJ33" s="29">
        <v>0.13500000000000001</v>
      </c>
      <c r="CK33" s="29">
        <v>0.41</v>
      </c>
      <c r="CL33" s="29">
        <v>112</v>
      </c>
      <c r="CM33" s="29">
        <v>18.899999999999999</v>
      </c>
      <c r="CN33" s="29">
        <v>5.51</v>
      </c>
      <c r="CO33" s="29">
        <v>180</v>
      </c>
      <c r="CP33" s="29">
        <v>0.14099999999999999</v>
      </c>
      <c r="CQ33" s="29">
        <v>0.626</v>
      </c>
      <c r="CR33" s="29">
        <v>0.61</v>
      </c>
      <c r="CS33" s="29">
        <v>3.9E-2</v>
      </c>
      <c r="CT33" s="29">
        <v>0.96499999999999997</v>
      </c>
      <c r="CU33" s="29">
        <v>0.78700000000000003</v>
      </c>
      <c r="CV33" s="29">
        <v>0.28999999999999998</v>
      </c>
      <c r="CW33" s="29">
        <v>9.25</v>
      </c>
      <c r="CX33" s="29">
        <v>2.9100000000000001E-2</v>
      </c>
      <c r="CY33" s="29">
        <v>0.35299999999999998</v>
      </c>
      <c r="CZ33" s="29">
        <v>0.13</v>
      </c>
      <c r="DA33" s="29">
        <v>8.9399999999999993E-2</v>
      </c>
      <c r="DB33" s="29">
        <v>0.224</v>
      </c>
      <c r="DC33" s="29">
        <v>3.1199999999999999E-2</v>
      </c>
      <c r="DD33" s="29">
        <v>4.4299999999999999E-2</v>
      </c>
      <c r="DE33" s="29">
        <v>0.315</v>
      </c>
      <c r="DF33" s="29">
        <v>0.25900000000000001</v>
      </c>
      <c r="DG33" s="29">
        <v>8.7500000000000008E-3</v>
      </c>
      <c r="DH33" s="29">
        <v>8.2299999999999995E-3</v>
      </c>
      <c r="DI33" s="29">
        <v>2.7699999999999999E-2</v>
      </c>
      <c r="DJ33" s="29">
        <v>7.4800000000000005E-2</v>
      </c>
      <c r="DK33" s="29">
        <v>4.1799999999999997E-3</v>
      </c>
      <c r="DL33" s="29">
        <v>2.5700000000000001E-2</v>
      </c>
      <c r="DM33" s="29">
        <v>7.7499999999999999E-2</v>
      </c>
      <c r="DN33" s="29">
        <v>2.23E-2</v>
      </c>
      <c r="DO33" s="29">
        <v>0.39</v>
      </c>
      <c r="DP33" s="29">
        <v>7.1900000000000006E-2</v>
      </c>
      <c r="DQ33" s="29">
        <v>4.9799999999999997E-2</v>
      </c>
      <c r="DR33" s="29">
        <v>1.81E-3</v>
      </c>
      <c r="DS33" s="29">
        <v>2.8900000000000002E-3</v>
      </c>
      <c r="DT33" s="29">
        <v>6.7099999999999998E-3</v>
      </c>
      <c r="DU33" s="29">
        <v>1.84E-2</v>
      </c>
      <c r="DV33" s="29">
        <v>4.2700000000000004E-3</v>
      </c>
      <c r="DW33" s="29">
        <v>3.5799999999999998E-2</v>
      </c>
      <c r="DX33" s="29">
        <v>1.9800000000000002E-2</v>
      </c>
      <c r="DY33" s="29">
        <v>2.12E-2</v>
      </c>
      <c r="DZ33" s="29">
        <v>1.46E-2</v>
      </c>
      <c r="EA33" s="29">
        <v>1.0200000000000001E-2</v>
      </c>
      <c r="EB33" s="29">
        <v>3.79E-3</v>
      </c>
    </row>
    <row r="34" spans="1:132" s="37" customFormat="1" ht="12.75">
      <c r="A34" s="38"/>
      <c r="B34" s="16"/>
      <c r="C34" s="38" t="s">
        <v>357</v>
      </c>
      <c r="D34" s="16" t="s">
        <v>356</v>
      </c>
      <c r="E34" s="16" t="s">
        <v>358</v>
      </c>
      <c r="F34" s="16" t="s">
        <v>442</v>
      </c>
      <c r="G34" s="39" t="s">
        <v>443</v>
      </c>
      <c r="H34" s="39" t="s">
        <v>439</v>
      </c>
      <c r="I34" s="40">
        <v>43314</v>
      </c>
      <c r="J34" s="41">
        <v>50</v>
      </c>
      <c r="K34" s="42">
        <v>8</v>
      </c>
      <c r="L34" s="43">
        <v>3</v>
      </c>
      <c r="M34" s="42" t="s">
        <v>362</v>
      </c>
      <c r="N34" s="42" t="s">
        <v>363</v>
      </c>
      <c r="O34" s="42"/>
      <c r="P34" s="42" t="s">
        <v>364</v>
      </c>
      <c r="Q34" s="38">
        <v>0</v>
      </c>
      <c r="R34" s="38">
        <v>1</v>
      </c>
      <c r="S34" s="38" t="s">
        <v>356</v>
      </c>
      <c r="T34" s="44"/>
      <c r="U34" s="45"/>
      <c r="V34" s="46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54"/>
      <c r="AH34" s="47"/>
      <c r="AI34" s="47"/>
      <c r="AJ34" s="47"/>
      <c r="AK34" s="27" t="s">
        <v>356</v>
      </c>
      <c r="AL34" s="27" t="s">
        <v>356</v>
      </c>
      <c r="AM34" s="27" t="s">
        <v>356</v>
      </c>
      <c r="AN34" s="27" t="s">
        <v>356</v>
      </c>
      <c r="AO34" s="27" t="s">
        <v>356</v>
      </c>
      <c r="AP34" s="27" t="s">
        <v>356</v>
      </c>
      <c r="AQ34" s="27" t="s">
        <v>356</v>
      </c>
      <c r="AR34" s="27" t="s">
        <v>356</v>
      </c>
      <c r="AS34" s="27" t="s">
        <v>356</v>
      </c>
      <c r="AT34" s="27" t="s">
        <v>356</v>
      </c>
      <c r="AU34" s="27" t="s">
        <v>356</v>
      </c>
      <c r="AV34" s="27" t="s">
        <v>356</v>
      </c>
      <c r="AW34" s="27" t="s">
        <v>356</v>
      </c>
      <c r="AX34" s="27" t="s">
        <v>356</v>
      </c>
      <c r="AY34" s="27" t="s">
        <v>356</v>
      </c>
      <c r="AZ34" s="27" t="s">
        <v>356</v>
      </c>
      <c r="BA34" s="27" t="s">
        <v>356</v>
      </c>
      <c r="BB34" s="27" t="s">
        <v>356</v>
      </c>
      <c r="BC34" s="27" t="s">
        <v>356</v>
      </c>
      <c r="BD34" s="27" t="s">
        <v>356</v>
      </c>
      <c r="BE34" s="27" t="s">
        <v>356</v>
      </c>
      <c r="BF34" s="27" t="s">
        <v>356</v>
      </c>
      <c r="BG34" s="27" t="s">
        <v>356</v>
      </c>
      <c r="BH34" s="27" t="s">
        <v>356</v>
      </c>
      <c r="BI34" s="27" t="s">
        <v>356</v>
      </c>
      <c r="BJ34" s="27" t="s">
        <v>356</v>
      </c>
      <c r="BK34" s="27" t="s">
        <v>356</v>
      </c>
      <c r="BL34" s="27" t="s">
        <v>356</v>
      </c>
      <c r="BM34" s="27" t="s">
        <v>356</v>
      </c>
      <c r="BN34" s="27" t="s">
        <v>356</v>
      </c>
      <c r="BO34" s="27" t="s">
        <v>356</v>
      </c>
      <c r="BP34" s="27" t="s">
        <v>356</v>
      </c>
      <c r="BQ34" s="27" t="s">
        <v>356</v>
      </c>
      <c r="BR34" s="27" t="s">
        <v>356</v>
      </c>
      <c r="BS34" s="27" t="s">
        <v>356</v>
      </c>
      <c r="BT34" s="27" t="s">
        <v>356</v>
      </c>
      <c r="BU34" s="27" t="s">
        <v>356</v>
      </c>
      <c r="BV34" s="27" t="s">
        <v>356</v>
      </c>
      <c r="BW34" s="27" t="s">
        <v>356</v>
      </c>
      <c r="BX34" s="27" t="s">
        <v>356</v>
      </c>
      <c r="BY34" s="27" t="s">
        <v>356</v>
      </c>
      <c r="BZ34" s="27" t="s">
        <v>356</v>
      </c>
      <c r="CA34" s="27" t="s">
        <v>356</v>
      </c>
      <c r="CB34" s="27" t="s">
        <v>356</v>
      </c>
      <c r="CC34" s="27" t="s">
        <v>356</v>
      </c>
      <c r="CD34" s="27" t="s">
        <v>356</v>
      </c>
      <c r="CE34" s="27" t="s">
        <v>356</v>
      </c>
      <c r="CF34" s="27" t="s">
        <v>356</v>
      </c>
      <c r="CG34" s="27"/>
      <c r="CH34" s="29" t="s">
        <v>356</v>
      </c>
      <c r="CI34" s="29" t="s">
        <v>356</v>
      </c>
      <c r="CJ34" s="29" t="s">
        <v>356</v>
      </c>
      <c r="CK34" s="29" t="s">
        <v>356</v>
      </c>
      <c r="CL34" s="29" t="s">
        <v>356</v>
      </c>
      <c r="CM34" s="29" t="s">
        <v>356</v>
      </c>
      <c r="CN34" s="29" t="s">
        <v>356</v>
      </c>
      <c r="CO34" s="29" t="s">
        <v>356</v>
      </c>
      <c r="CP34" s="29" t="s">
        <v>356</v>
      </c>
      <c r="CQ34" s="29" t="s">
        <v>356</v>
      </c>
      <c r="CR34" s="29" t="s">
        <v>356</v>
      </c>
      <c r="CS34" s="29" t="s">
        <v>356</v>
      </c>
      <c r="CT34" s="29" t="s">
        <v>356</v>
      </c>
      <c r="CU34" s="29" t="s">
        <v>356</v>
      </c>
      <c r="CV34" s="29" t="s">
        <v>356</v>
      </c>
      <c r="CW34" s="29" t="s">
        <v>356</v>
      </c>
      <c r="CX34" s="29" t="s">
        <v>356</v>
      </c>
      <c r="CY34" s="29" t="s">
        <v>356</v>
      </c>
      <c r="CZ34" s="29" t="s">
        <v>356</v>
      </c>
      <c r="DA34" s="29" t="s">
        <v>356</v>
      </c>
      <c r="DB34" s="29" t="s">
        <v>356</v>
      </c>
      <c r="DC34" s="29" t="s">
        <v>356</v>
      </c>
      <c r="DD34" s="29" t="s">
        <v>356</v>
      </c>
      <c r="DE34" s="29" t="s">
        <v>356</v>
      </c>
      <c r="DF34" s="29" t="s">
        <v>356</v>
      </c>
      <c r="DG34" s="29" t="s">
        <v>356</v>
      </c>
      <c r="DH34" s="29" t="s">
        <v>356</v>
      </c>
      <c r="DI34" s="29" t="s">
        <v>356</v>
      </c>
      <c r="DJ34" s="29" t="s">
        <v>356</v>
      </c>
      <c r="DK34" s="29" t="s">
        <v>356</v>
      </c>
      <c r="DL34" s="29" t="s">
        <v>356</v>
      </c>
      <c r="DM34" s="29" t="s">
        <v>356</v>
      </c>
      <c r="DN34" s="29" t="s">
        <v>356</v>
      </c>
      <c r="DO34" s="29" t="s">
        <v>356</v>
      </c>
      <c r="DP34" s="29" t="s">
        <v>356</v>
      </c>
      <c r="DQ34" s="29" t="s">
        <v>356</v>
      </c>
      <c r="DR34" s="29" t="s">
        <v>356</v>
      </c>
      <c r="DS34" s="29" t="s">
        <v>356</v>
      </c>
      <c r="DT34" s="29" t="s">
        <v>356</v>
      </c>
      <c r="DU34" s="29" t="s">
        <v>356</v>
      </c>
      <c r="DV34" s="29" t="s">
        <v>356</v>
      </c>
      <c r="DW34" s="29" t="s">
        <v>356</v>
      </c>
      <c r="DX34" s="29" t="s">
        <v>356</v>
      </c>
      <c r="DY34" s="29" t="s">
        <v>356</v>
      </c>
      <c r="DZ34" s="29" t="s">
        <v>356</v>
      </c>
      <c r="EA34" s="29" t="s">
        <v>356</v>
      </c>
      <c r="EB34" s="29" t="s">
        <v>356</v>
      </c>
    </row>
    <row r="35" spans="1:132" s="37" customFormat="1" ht="12.75">
      <c r="A35" s="38"/>
      <c r="B35" s="16"/>
      <c r="C35" s="38" t="s">
        <v>357</v>
      </c>
      <c r="D35" s="16"/>
      <c r="E35" s="16" t="s">
        <v>358</v>
      </c>
      <c r="F35" s="16" t="s">
        <v>444</v>
      </c>
      <c r="G35" s="39" t="s">
        <v>445</v>
      </c>
      <c r="H35" s="39" t="s">
        <v>439</v>
      </c>
      <c r="I35" s="40">
        <v>43314</v>
      </c>
      <c r="J35" s="41">
        <v>50</v>
      </c>
      <c r="K35" s="42">
        <v>8</v>
      </c>
      <c r="L35" s="43">
        <v>3</v>
      </c>
      <c r="M35" s="42" t="s">
        <v>362</v>
      </c>
      <c r="N35" s="42" t="s">
        <v>363</v>
      </c>
      <c r="O35" s="42"/>
      <c r="P35" s="42" t="s">
        <v>364</v>
      </c>
      <c r="Q35" s="38">
        <v>63</v>
      </c>
      <c r="R35" s="38">
        <v>5</v>
      </c>
      <c r="S35" s="38" t="s">
        <v>356</v>
      </c>
      <c r="T35" s="44"/>
      <c r="U35" s="45"/>
      <c r="V35" s="46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54"/>
      <c r="AH35" s="47"/>
      <c r="AI35" s="47"/>
      <c r="AJ35" s="47"/>
      <c r="AK35" s="27">
        <v>144343884.17837918</v>
      </c>
      <c r="AL35" s="27">
        <v>43.4</v>
      </c>
      <c r="AM35" s="27">
        <v>26782</v>
      </c>
      <c r="AN35" s="27">
        <v>21560</v>
      </c>
      <c r="AO35" s="27">
        <v>72394</v>
      </c>
      <c r="AP35" s="27">
        <v>242477</v>
      </c>
      <c r="AQ35" s="27">
        <v>851</v>
      </c>
      <c r="AR35" s="27">
        <v>24971</v>
      </c>
      <c r="AS35" s="27">
        <v>51309</v>
      </c>
      <c r="AT35" s="27">
        <v>50.8</v>
      </c>
      <c r="AU35" s="27">
        <v>7313</v>
      </c>
      <c r="AV35" s="27">
        <v>7345</v>
      </c>
      <c r="AW35" s="27">
        <v>42.6</v>
      </c>
      <c r="AX35" s="27">
        <v>41</v>
      </c>
      <c r="AY35" s="27">
        <v>39.799999999999997</v>
      </c>
      <c r="AZ35" s="27">
        <v>217</v>
      </c>
      <c r="BA35" s="27">
        <v>103382</v>
      </c>
      <c r="BB35" s="27">
        <v>39.299999999999997</v>
      </c>
      <c r="BC35" s="27">
        <v>59.1</v>
      </c>
      <c r="BD35" s="27">
        <v>42.4</v>
      </c>
      <c r="BE35" s="27">
        <v>40.700000000000003</v>
      </c>
      <c r="BF35" s="27">
        <v>53.5</v>
      </c>
      <c r="BG35" s="27">
        <v>53.3</v>
      </c>
      <c r="BH35" s="27">
        <v>54</v>
      </c>
      <c r="BI35" s="27">
        <v>31.4</v>
      </c>
      <c r="BJ35" s="27">
        <v>25.9</v>
      </c>
      <c r="BK35" s="27">
        <v>67.599999999999994</v>
      </c>
      <c r="BL35" s="27">
        <v>41.3</v>
      </c>
      <c r="BM35" s="27">
        <v>41.8</v>
      </c>
      <c r="BN35" s="27">
        <v>41.2</v>
      </c>
      <c r="BO35" s="27">
        <v>42.4</v>
      </c>
      <c r="BP35" s="27">
        <v>39.5</v>
      </c>
      <c r="BQ35" s="27">
        <v>23</v>
      </c>
      <c r="BR35" s="27">
        <v>38.700000000000003</v>
      </c>
      <c r="BS35" s="27">
        <v>29.8</v>
      </c>
      <c r="BT35" s="27">
        <v>44.2</v>
      </c>
      <c r="BU35" s="27">
        <v>69.900000000000006</v>
      </c>
      <c r="BV35" s="27">
        <v>40.4</v>
      </c>
      <c r="BW35" s="27">
        <v>42.2</v>
      </c>
      <c r="BX35" s="27">
        <v>53</v>
      </c>
      <c r="BY35" s="27">
        <v>38.9</v>
      </c>
      <c r="BZ35" s="27">
        <v>39.299999999999997</v>
      </c>
      <c r="CA35" s="27">
        <v>42.6</v>
      </c>
      <c r="CB35" s="27">
        <v>3.95</v>
      </c>
      <c r="CC35" s="27">
        <v>50.6</v>
      </c>
      <c r="CD35" s="27">
        <v>35.299999999999997</v>
      </c>
      <c r="CE35" s="27">
        <v>42.4</v>
      </c>
      <c r="CF35" s="27">
        <v>42.8</v>
      </c>
      <c r="CG35" s="27"/>
      <c r="CH35" s="29">
        <v>0.26300000000000001</v>
      </c>
      <c r="CI35" s="29">
        <v>14.7</v>
      </c>
      <c r="CJ35" s="29">
        <v>0.157</v>
      </c>
      <c r="CK35" s="29">
        <v>0.60399999999999998</v>
      </c>
      <c r="CL35" s="29">
        <v>90.8</v>
      </c>
      <c r="CM35" s="29">
        <v>22.4</v>
      </c>
      <c r="CN35" s="29">
        <v>4.59</v>
      </c>
      <c r="CO35" s="29">
        <v>113</v>
      </c>
      <c r="CP35" s="29">
        <v>0.16900000000000001</v>
      </c>
      <c r="CQ35" s="29">
        <v>0.30599999999999999</v>
      </c>
      <c r="CR35" s="29">
        <v>0.74399999999999999</v>
      </c>
      <c r="CS35" s="29">
        <v>4.1500000000000002E-2</v>
      </c>
      <c r="CT35" s="29">
        <v>0.95799999999999996</v>
      </c>
      <c r="CU35" s="29">
        <v>1.1299999999999999</v>
      </c>
      <c r="CV35" s="29">
        <v>0.32400000000000001</v>
      </c>
      <c r="CW35" s="29">
        <v>9.42</v>
      </c>
      <c r="CX35" s="29">
        <v>2.29E-2</v>
      </c>
      <c r="CY35" s="29">
        <v>0.30199999999999999</v>
      </c>
      <c r="CZ35" s="29">
        <v>0.13300000000000001</v>
      </c>
      <c r="DA35" s="29">
        <v>0.12</v>
      </c>
      <c r="DB35" s="29">
        <v>0.245</v>
      </c>
      <c r="DC35" s="29">
        <v>2.7699999999999999E-2</v>
      </c>
      <c r="DD35" s="29">
        <v>1.9099999999999999E-2</v>
      </c>
      <c r="DE35" s="29">
        <v>0.45700000000000002</v>
      </c>
      <c r="DF35" s="29">
        <v>0.223</v>
      </c>
      <c r="DG35" s="29">
        <v>6.28E-3</v>
      </c>
      <c r="DH35" s="29">
        <v>5.3E-3</v>
      </c>
      <c r="DI35" s="29">
        <v>1.84E-2</v>
      </c>
      <c r="DJ35" s="29">
        <v>0.122</v>
      </c>
      <c r="DK35" s="29">
        <v>4.5599999999999998E-3</v>
      </c>
      <c r="DL35" s="29">
        <v>7.0200000000000004E-4</v>
      </c>
      <c r="DM35" s="29">
        <v>5.67E-2</v>
      </c>
      <c r="DN35" s="29">
        <v>1.8599999999999998E-2</v>
      </c>
      <c r="DO35" s="29">
        <v>0.57499999999999996</v>
      </c>
      <c r="DP35" s="29">
        <v>6.6000000000000003E-2</v>
      </c>
      <c r="DQ35" s="29">
        <v>3.4099999999999998E-2</v>
      </c>
      <c r="DR35" s="29">
        <v>1.98E-3</v>
      </c>
      <c r="DS35" s="29">
        <v>4.0800000000000003E-3</v>
      </c>
      <c r="DT35" s="29">
        <v>4.4099999999999999E-3</v>
      </c>
      <c r="DU35" s="29">
        <v>2.8500000000000001E-2</v>
      </c>
      <c r="DV35" s="29">
        <v>5.7400000000000003E-3</v>
      </c>
      <c r="DW35" s="29">
        <v>1.89E-2</v>
      </c>
      <c r="DX35" s="29">
        <v>1.6400000000000001E-2</v>
      </c>
      <c r="DY35" s="29">
        <v>1.3299999999999999E-2</v>
      </c>
      <c r="DZ35" s="29">
        <v>1.78E-2</v>
      </c>
      <c r="EA35" s="29">
        <v>6.4700000000000001E-3</v>
      </c>
      <c r="EB35" s="29">
        <v>8.6999999999999994E-3</v>
      </c>
    </row>
    <row r="36" spans="1:132" s="37" customFormat="1" ht="12.75">
      <c r="A36" s="38"/>
      <c r="B36" s="16"/>
      <c r="C36" s="38" t="s">
        <v>357</v>
      </c>
      <c r="D36" s="16"/>
      <c r="E36" s="16" t="s">
        <v>358</v>
      </c>
      <c r="F36" s="16" t="s">
        <v>446</v>
      </c>
      <c r="G36" s="39" t="s">
        <v>439</v>
      </c>
      <c r="H36" s="39" t="s">
        <v>439</v>
      </c>
      <c r="I36" s="40">
        <v>43314</v>
      </c>
      <c r="J36" s="41">
        <v>50</v>
      </c>
      <c r="K36" s="42">
        <v>8</v>
      </c>
      <c r="L36" s="43">
        <v>3</v>
      </c>
      <c r="M36" s="42" t="s">
        <v>362</v>
      </c>
      <c r="N36" s="42" t="s">
        <v>363</v>
      </c>
      <c r="O36" s="42"/>
      <c r="P36" s="42" t="s">
        <v>364</v>
      </c>
      <c r="Q36" s="38">
        <v>63</v>
      </c>
      <c r="R36" s="38">
        <v>5</v>
      </c>
      <c r="S36" s="38" t="s">
        <v>356</v>
      </c>
      <c r="T36" s="44"/>
      <c r="U36" s="45"/>
      <c r="V36" s="46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4"/>
      <c r="AH36" s="47"/>
      <c r="AI36" s="47"/>
      <c r="AJ36" s="47"/>
      <c r="AK36" s="27">
        <v>140967305.76330745</v>
      </c>
      <c r="AL36" s="27">
        <v>44.1</v>
      </c>
      <c r="AM36" s="27">
        <v>28100</v>
      </c>
      <c r="AN36" s="27">
        <v>22677</v>
      </c>
      <c r="AO36" s="27">
        <v>75491</v>
      </c>
      <c r="AP36" s="27">
        <v>254683</v>
      </c>
      <c r="AQ36" s="27">
        <v>920</v>
      </c>
      <c r="AR36" s="27">
        <v>26278</v>
      </c>
      <c r="AS36" s="27">
        <v>53196</v>
      </c>
      <c r="AT36" s="27">
        <v>53.1</v>
      </c>
      <c r="AU36" s="27">
        <v>7669</v>
      </c>
      <c r="AV36" s="27">
        <v>7585</v>
      </c>
      <c r="AW36" s="27">
        <v>45.7</v>
      </c>
      <c r="AX36" s="27">
        <v>42.7</v>
      </c>
      <c r="AY36" s="27">
        <v>41.1</v>
      </c>
      <c r="AZ36" s="27">
        <v>225</v>
      </c>
      <c r="BA36" s="27">
        <v>103382</v>
      </c>
      <c r="BB36" s="27">
        <v>40.6</v>
      </c>
      <c r="BC36" s="27">
        <v>57.7</v>
      </c>
      <c r="BD36" s="27">
        <v>42.1</v>
      </c>
      <c r="BE36" s="27">
        <v>42</v>
      </c>
      <c r="BF36" s="27">
        <v>52.3</v>
      </c>
      <c r="BG36" s="27">
        <v>53.5</v>
      </c>
      <c r="BH36" s="27">
        <v>52.6</v>
      </c>
      <c r="BI36" s="27">
        <v>30.8</v>
      </c>
      <c r="BJ36" s="27">
        <v>27</v>
      </c>
      <c r="BK36" s="27">
        <v>69.8</v>
      </c>
      <c r="BL36" s="27">
        <v>42.7</v>
      </c>
      <c r="BM36" s="27">
        <v>41.9</v>
      </c>
      <c r="BN36" s="27">
        <v>41.4</v>
      </c>
      <c r="BO36" s="27">
        <v>41.8</v>
      </c>
      <c r="BP36" s="27">
        <v>38.700000000000003</v>
      </c>
      <c r="BQ36" s="27">
        <v>23.3</v>
      </c>
      <c r="BR36" s="27">
        <v>39.1</v>
      </c>
      <c r="BS36" s="27">
        <v>29.6</v>
      </c>
      <c r="BT36" s="27">
        <v>43.4</v>
      </c>
      <c r="BU36" s="27">
        <v>68</v>
      </c>
      <c r="BV36" s="27">
        <v>39.6</v>
      </c>
      <c r="BW36" s="27">
        <v>42.4</v>
      </c>
      <c r="BX36" s="27">
        <v>54.2</v>
      </c>
      <c r="BY36" s="27">
        <v>40.6</v>
      </c>
      <c r="BZ36" s="27">
        <v>42</v>
      </c>
      <c r="CA36" s="27">
        <v>45.6</v>
      </c>
      <c r="CB36" s="27">
        <v>4.2699999999999996</v>
      </c>
      <c r="CC36" s="27">
        <v>52.6</v>
      </c>
      <c r="CD36" s="27">
        <v>36.4</v>
      </c>
      <c r="CE36" s="27">
        <v>43.5</v>
      </c>
      <c r="CF36" s="27">
        <v>42.7</v>
      </c>
      <c r="CG36" s="27"/>
      <c r="CH36" s="29">
        <v>0.308</v>
      </c>
      <c r="CI36" s="29">
        <v>13.2</v>
      </c>
      <c r="CJ36" s="29">
        <v>0.16300000000000001</v>
      </c>
      <c r="CK36" s="29">
        <v>0.53</v>
      </c>
      <c r="CL36" s="29">
        <v>88.1</v>
      </c>
      <c r="CM36" s="29">
        <v>26.7</v>
      </c>
      <c r="CN36" s="29">
        <v>5.9</v>
      </c>
      <c r="CO36" s="29">
        <v>143</v>
      </c>
      <c r="CP36" s="29">
        <v>0.19800000000000001</v>
      </c>
      <c r="CQ36" s="29">
        <v>0.188</v>
      </c>
      <c r="CR36" s="29">
        <v>0.625</v>
      </c>
      <c r="CS36" s="29">
        <v>4.1000000000000002E-2</v>
      </c>
      <c r="CT36" s="29">
        <v>0.72199999999999998</v>
      </c>
      <c r="CU36" s="29">
        <v>0.748</v>
      </c>
      <c r="CV36" s="29">
        <v>0.28599999999999998</v>
      </c>
      <c r="CW36" s="29">
        <v>10.199999999999999</v>
      </c>
      <c r="CX36" s="29">
        <v>2.76E-2</v>
      </c>
      <c r="CY36" s="29">
        <v>0.29799999999999999</v>
      </c>
      <c r="CZ36" s="29">
        <v>0.13700000000000001</v>
      </c>
      <c r="DA36" s="29">
        <v>0.106</v>
      </c>
      <c r="DB36" s="29">
        <v>0.13</v>
      </c>
      <c r="DC36" s="29">
        <v>1.6299999999999999E-2</v>
      </c>
      <c r="DD36" s="29">
        <v>4.1000000000000002E-2</v>
      </c>
      <c r="DE36" s="29">
        <v>0.55300000000000005</v>
      </c>
      <c r="DF36" s="29">
        <v>0.224</v>
      </c>
      <c r="DG36" s="29">
        <v>5.5599999999999998E-3</v>
      </c>
      <c r="DH36" s="29">
        <v>5.4200000000000003E-3</v>
      </c>
      <c r="DI36" s="29">
        <v>3.1699999999999999E-2</v>
      </c>
      <c r="DJ36" s="29">
        <v>0.14899999999999999</v>
      </c>
      <c r="DK36" s="29">
        <v>4.6699999999999997E-3</v>
      </c>
      <c r="DL36" s="29">
        <v>7.18E-4</v>
      </c>
      <c r="DM36" s="29">
        <v>5.2699999999999997E-2</v>
      </c>
      <c r="DN36" s="29">
        <v>3.5000000000000003E-2</v>
      </c>
      <c r="DO36" s="29">
        <v>0.5</v>
      </c>
      <c r="DP36" s="29">
        <v>6.0299999999999999E-2</v>
      </c>
      <c r="DQ36" s="29">
        <v>3.6400000000000002E-2</v>
      </c>
      <c r="DR36" s="29">
        <v>2.0200000000000001E-3</v>
      </c>
      <c r="DS36" s="29">
        <v>4.1700000000000001E-3</v>
      </c>
      <c r="DT36" s="29">
        <v>1.89E-3</v>
      </c>
      <c r="DU36" s="29">
        <v>2.2100000000000002E-2</v>
      </c>
      <c r="DV36" s="29">
        <v>4.7499999999999999E-3</v>
      </c>
      <c r="DW36" s="29">
        <v>5.9599999999999996E-4</v>
      </c>
      <c r="DX36" s="29">
        <v>1.18E-2</v>
      </c>
      <c r="DY36" s="29">
        <v>2.41E-2</v>
      </c>
      <c r="DZ36" s="29">
        <v>2.0400000000000001E-2</v>
      </c>
      <c r="EA36" s="29">
        <v>6.62E-3</v>
      </c>
      <c r="EB36" s="29">
        <v>5.9800000000000001E-3</v>
      </c>
    </row>
    <row r="37" spans="1:132" s="37" customFormat="1" ht="12.75">
      <c r="A37" s="38"/>
      <c r="B37" s="16"/>
      <c r="C37" s="38" t="s">
        <v>357</v>
      </c>
      <c r="D37" s="16"/>
      <c r="E37" s="16" t="s">
        <v>358</v>
      </c>
      <c r="F37" s="16" t="s">
        <v>447</v>
      </c>
      <c r="G37" s="39" t="s">
        <v>448</v>
      </c>
      <c r="H37" s="39" t="s">
        <v>439</v>
      </c>
      <c r="I37" s="40">
        <v>43314</v>
      </c>
      <c r="J37" s="41">
        <v>50</v>
      </c>
      <c r="K37" s="42">
        <v>8</v>
      </c>
      <c r="L37" s="43">
        <v>3</v>
      </c>
      <c r="M37" s="42" t="s">
        <v>362</v>
      </c>
      <c r="N37" s="42" t="s">
        <v>363</v>
      </c>
      <c r="O37" s="42"/>
      <c r="P37" s="42" t="s">
        <v>364</v>
      </c>
      <c r="Q37" s="38">
        <v>0</v>
      </c>
      <c r="R37" s="38">
        <v>1</v>
      </c>
      <c r="S37" s="38" t="s">
        <v>356</v>
      </c>
      <c r="T37" s="44"/>
      <c r="U37" s="45"/>
      <c r="V37" s="46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54"/>
      <c r="AH37" s="47"/>
      <c r="AI37" s="47"/>
      <c r="AJ37" s="47"/>
      <c r="AK37" s="27" t="s">
        <v>356</v>
      </c>
      <c r="AL37" s="27" t="s">
        <v>356</v>
      </c>
      <c r="AM37" s="27" t="s">
        <v>356</v>
      </c>
      <c r="AN37" s="27" t="s">
        <v>356</v>
      </c>
      <c r="AO37" s="27" t="s">
        <v>356</v>
      </c>
      <c r="AP37" s="27" t="s">
        <v>356</v>
      </c>
      <c r="AQ37" s="27" t="s">
        <v>356</v>
      </c>
      <c r="AR37" s="27" t="s">
        <v>356</v>
      </c>
      <c r="AS37" s="27" t="s">
        <v>356</v>
      </c>
      <c r="AT37" s="27" t="s">
        <v>356</v>
      </c>
      <c r="AU37" s="27" t="s">
        <v>356</v>
      </c>
      <c r="AV37" s="27" t="s">
        <v>356</v>
      </c>
      <c r="AW37" s="27" t="s">
        <v>356</v>
      </c>
      <c r="AX37" s="27" t="s">
        <v>356</v>
      </c>
      <c r="AY37" s="27" t="s">
        <v>356</v>
      </c>
      <c r="AZ37" s="27" t="s">
        <v>356</v>
      </c>
      <c r="BA37" s="27" t="s">
        <v>356</v>
      </c>
      <c r="BB37" s="27" t="s">
        <v>356</v>
      </c>
      <c r="BC37" s="27" t="s">
        <v>356</v>
      </c>
      <c r="BD37" s="27" t="s">
        <v>356</v>
      </c>
      <c r="BE37" s="27" t="s">
        <v>356</v>
      </c>
      <c r="BF37" s="27" t="s">
        <v>356</v>
      </c>
      <c r="BG37" s="27" t="s">
        <v>356</v>
      </c>
      <c r="BH37" s="27" t="s">
        <v>356</v>
      </c>
      <c r="BI37" s="27" t="s">
        <v>356</v>
      </c>
      <c r="BJ37" s="27" t="s">
        <v>356</v>
      </c>
      <c r="BK37" s="27" t="s">
        <v>356</v>
      </c>
      <c r="BL37" s="27" t="s">
        <v>356</v>
      </c>
      <c r="BM37" s="27" t="s">
        <v>356</v>
      </c>
      <c r="BN37" s="27" t="s">
        <v>356</v>
      </c>
      <c r="BO37" s="27" t="s">
        <v>356</v>
      </c>
      <c r="BP37" s="27" t="s">
        <v>356</v>
      </c>
      <c r="BQ37" s="27" t="s">
        <v>356</v>
      </c>
      <c r="BR37" s="27" t="s">
        <v>356</v>
      </c>
      <c r="BS37" s="27" t="s">
        <v>356</v>
      </c>
      <c r="BT37" s="27" t="s">
        <v>356</v>
      </c>
      <c r="BU37" s="27" t="s">
        <v>356</v>
      </c>
      <c r="BV37" s="27" t="s">
        <v>356</v>
      </c>
      <c r="BW37" s="27" t="s">
        <v>356</v>
      </c>
      <c r="BX37" s="27" t="s">
        <v>356</v>
      </c>
      <c r="BY37" s="27" t="s">
        <v>356</v>
      </c>
      <c r="BZ37" s="27" t="s">
        <v>356</v>
      </c>
      <c r="CA37" s="27" t="s">
        <v>356</v>
      </c>
      <c r="CB37" s="27" t="s">
        <v>356</v>
      </c>
      <c r="CC37" s="27" t="s">
        <v>356</v>
      </c>
      <c r="CD37" s="27" t="s">
        <v>356</v>
      </c>
      <c r="CE37" s="27" t="s">
        <v>356</v>
      </c>
      <c r="CF37" s="27" t="s">
        <v>356</v>
      </c>
      <c r="CG37" s="27"/>
      <c r="CH37" s="29" t="s">
        <v>356</v>
      </c>
      <c r="CI37" s="29" t="s">
        <v>356</v>
      </c>
      <c r="CJ37" s="29" t="s">
        <v>356</v>
      </c>
      <c r="CK37" s="29" t="s">
        <v>356</v>
      </c>
      <c r="CL37" s="29" t="s">
        <v>356</v>
      </c>
      <c r="CM37" s="29" t="s">
        <v>356</v>
      </c>
      <c r="CN37" s="29" t="s">
        <v>356</v>
      </c>
      <c r="CO37" s="29" t="s">
        <v>356</v>
      </c>
      <c r="CP37" s="29" t="s">
        <v>356</v>
      </c>
      <c r="CQ37" s="29" t="s">
        <v>356</v>
      </c>
      <c r="CR37" s="29" t="s">
        <v>356</v>
      </c>
      <c r="CS37" s="29" t="s">
        <v>356</v>
      </c>
      <c r="CT37" s="29" t="s">
        <v>356</v>
      </c>
      <c r="CU37" s="29" t="s">
        <v>356</v>
      </c>
      <c r="CV37" s="29" t="s">
        <v>356</v>
      </c>
      <c r="CW37" s="29" t="s">
        <v>356</v>
      </c>
      <c r="CX37" s="29" t="s">
        <v>356</v>
      </c>
      <c r="CY37" s="29" t="s">
        <v>356</v>
      </c>
      <c r="CZ37" s="29" t="s">
        <v>356</v>
      </c>
      <c r="DA37" s="29" t="s">
        <v>356</v>
      </c>
      <c r="DB37" s="29" t="s">
        <v>356</v>
      </c>
      <c r="DC37" s="29" t="s">
        <v>356</v>
      </c>
      <c r="DD37" s="29" t="s">
        <v>356</v>
      </c>
      <c r="DE37" s="29" t="s">
        <v>356</v>
      </c>
      <c r="DF37" s="29" t="s">
        <v>356</v>
      </c>
      <c r="DG37" s="29" t="s">
        <v>356</v>
      </c>
      <c r="DH37" s="29" t="s">
        <v>356</v>
      </c>
      <c r="DI37" s="29" t="s">
        <v>356</v>
      </c>
      <c r="DJ37" s="29" t="s">
        <v>356</v>
      </c>
      <c r="DK37" s="29" t="s">
        <v>356</v>
      </c>
      <c r="DL37" s="29" t="s">
        <v>356</v>
      </c>
      <c r="DM37" s="29" t="s">
        <v>356</v>
      </c>
      <c r="DN37" s="29" t="s">
        <v>356</v>
      </c>
      <c r="DO37" s="29" t="s">
        <v>356</v>
      </c>
      <c r="DP37" s="29" t="s">
        <v>356</v>
      </c>
      <c r="DQ37" s="29" t="s">
        <v>356</v>
      </c>
      <c r="DR37" s="29" t="s">
        <v>356</v>
      </c>
      <c r="DS37" s="29" t="s">
        <v>356</v>
      </c>
      <c r="DT37" s="29" t="s">
        <v>356</v>
      </c>
      <c r="DU37" s="29" t="s">
        <v>356</v>
      </c>
      <c r="DV37" s="29" t="s">
        <v>356</v>
      </c>
      <c r="DW37" s="29" t="s">
        <v>356</v>
      </c>
      <c r="DX37" s="29" t="s">
        <v>356</v>
      </c>
      <c r="DY37" s="29" t="s">
        <v>356</v>
      </c>
      <c r="DZ37" s="29" t="s">
        <v>356</v>
      </c>
      <c r="EA37" s="29" t="s">
        <v>356</v>
      </c>
      <c r="EB37" s="29" t="s">
        <v>356</v>
      </c>
    </row>
    <row r="38" spans="1:132" s="37" customFormat="1" ht="12.75">
      <c r="A38" s="38"/>
      <c r="B38" s="16"/>
      <c r="C38" s="38" t="s">
        <v>357</v>
      </c>
      <c r="D38" s="16"/>
      <c r="E38" s="16" t="s">
        <v>358</v>
      </c>
      <c r="F38" s="16" t="s">
        <v>449</v>
      </c>
      <c r="G38" s="39" t="s">
        <v>450</v>
      </c>
      <c r="H38" s="39" t="s">
        <v>439</v>
      </c>
      <c r="I38" s="40">
        <v>43314</v>
      </c>
      <c r="J38" s="41">
        <v>50</v>
      </c>
      <c r="K38" s="42">
        <v>8</v>
      </c>
      <c r="L38" s="43">
        <v>3</v>
      </c>
      <c r="M38" s="42" t="s">
        <v>362</v>
      </c>
      <c r="N38" s="42" t="s">
        <v>363</v>
      </c>
      <c r="O38" s="42"/>
      <c r="P38" s="42" t="s">
        <v>364</v>
      </c>
      <c r="Q38" s="38">
        <v>63</v>
      </c>
      <c r="R38" s="38">
        <v>5</v>
      </c>
      <c r="S38" s="38" t="s">
        <v>356</v>
      </c>
      <c r="T38" s="44"/>
      <c r="U38" s="45"/>
      <c r="V38" s="46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54"/>
      <c r="AH38" s="47"/>
      <c r="AI38" s="47"/>
      <c r="AJ38" s="47"/>
      <c r="AK38" s="27">
        <v>143810255.83358255</v>
      </c>
      <c r="AL38" s="27">
        <v>40.9</v>
      </c>
      <c r="AM38" s="27">
        <v>25416</v>
      </c>
      <c r="AN38" s="27">
        <v>20543</v>
      </c>
      <c r="AO38" s="27">
        <v>69221</v>
      </c>
      <c r="AP38" s="27">
        <v>235033</v>
      </c>
      <c r="AQ38" s="27">
        <v>820</v>
      </c>
      <c r="AR38" s="27">
        <v>24363</v>
      </c>
      <c r="AS38" s="27">
        <v>49767</v>
      </c>
      <c r="AT38" s="27">
        <v>50</v>
      </c>
      <c r="AU38" s="27">
        <v>7382</v>
      </c>
      <c r="AV38" s="27">
        <v>7454</v>
      </c>
      <c r="AW38" s="27">
        <v>43.9</v>
      </c>
      <c r="AX38" s="27">
        <v>42.3</v>
      </c>
      <c r="AY38" s="27">
        <v>42.5</v>
      </c>
      <c r="AZ38" s="27">
        <v>222</v>
      </c>
      <c r="BA38" s="27">
        <v>103382</v>
      </c>
      <c r="BB38" s="27">
        <v>39.299999999999997</v>
      </c>
      <c r="BC38" s="27">
        <v>57.3</v>
      </c>
      <c r="BD38" s="27">
        <v>40.4</v>
      </c>
      <c r="BE38" s="27">
        <v>40.700000000000003</v>
      </c>
      <c r="BF38" s="27">
        <v>52.3</v>
      </c>
      <c r="BG38" s="27">
        <v>52.5</v>
      </c>
      <c r="BH38" s="27">
        <v>52.5</v>
      </c>
      <c r="BI38" s="27">
        <v>31.7</v>
      </c>
      <c r="BJ38" s="27">
        <v>26.6</v>
      </c>
      <c r="BK38" s="27">
        <v>68.900000000000006</v>
      </c>
      <c r="BL38" s="27">
        <v>40.799999999999997</v>
      </c>
      <c r="BM38" s="27">
        <v>40.299999999999997</v>
      </c>
      <c r="BN38" s="27">
        <v>40.5</v>
      </c>
      <c r="BO38" s="27">
        <v>40.799999999999997</v>
      </c>
      <c r="BP38" s="27">
        <v>38.1</v>
      </c>
      <c r="BQ38" s="27">
        <v>22.8</v>
      </c>
      <c r="BR38" s="27">
        <v>37.9</v>
      </c>
      <c r="BS38" s="27">
        <v>28.9</v>
      </c>
      <c r="BT38" s="27">
        <v>43.1</v>
      </c>
      <c r="BU38" s="27">
        <v>67.400000000000006</v>
      </c>
      <c r="BV38" s="27">
        <v>38.700000000000003</v>
      </c>
      <c r="BW38" s="27">
        <v>41.3</v>
      </c>
      <c r="BX38" s="27">
        <v>50.1</v>
      </c>
      <c r="BY38" s="27">
        <v>38.4</v>
      </c>
      <c r="BZ38" s="27">
        <v>39.299999999999997</v>
      </c>
      <c r="CA38" s="27">
        <v>42.3</v>
      </c>
      <c r="CB38" s="27">
        <v>3.98</v>
      </c>
      <c r="CC38" s="27">
        <v>49.5</v>
      </c>
      <c r="CD38" s="27">
        <v>36</v>
      </c>
      <c r="CE38" s="27">
        <v>40.200000000000003</v>
      </c>
      <c r="CF38" s="27">
        <v>41.4</v>
      </c>
      <c r="CG38" s="27"/>
      <c r="CH38" s="29">
        <v>0.31</v>
      </c>
      <c r="CI38" s="29">
        <v>16.399999999999999</v>
      </c>
      <c r="CJ38" s="29">
        <v>0.20799999999999999</v>
      </c>
      <c r="CK38" s="29">
        <v>0.54300000000000004</v>
      </c>
      <c r="CL38" s="29">
        <v>124</v>
      </c>
      <c r="CM38" s="29">
        <v>27.9</v>
      </c>
      <c r="CN38" s="29">
        <v>4.34</v>
      </c>
      <c r="CO38" s="29">
        <v>129</v>
      </c>
      <c r="CP38" s="29">
        <v>0.17799999999999999</v>
      </c>
      <c r="CQ38" s="29">
        <v>0.53200000000000003</v>
      </c>
      <c r="CR38" s="29">
        <v>0.56599999999999995</v>
      </c>
      <c r="CS38" s="29">
        <v>5.8599999999999999E-2</v>
      </c>
      <c r="CT38" s="29">
        <v>0.70599999999999996</v>
      </c>
      <c r="CU38" s="29">
        <v>1.1000000000000001</v>
      </c>
      <c r="CV38" s="29">
        <v>0.42299999999999999</v>
      </c>
      <c r="CW38" s="29">
        <v>11.8</v>
      </c>
      <c r="CX38" s="29">
        <v>3.7100000000000001E-2</v>
      </c>
      <c r="CY38" s="29">
        <v>0.26500000000000001</v>
      </c>
      <c r="CZ38" s="29">
        <v>0.16900000000000001</v>
      </c>
      <c r="DA38" s="29">
        <v>0.106</v>
      </c>
      <c r="DB38" s="29">
        <v>0.27100000000000002</v>
      </c>
      <c r="DC38" s="29">
        <v>1.7999999999999999E-2</v>
      </c>
      <c r="DD38" s="29">
        <v>5.5399999999999998E-2</v>
      </c>
      <c r="DE38" s="29">
        <v>0.40699999999999997</v>
      </c>
      <c r="DF38" s="29">
        <v>0.28999999999999998</v>
      </c>
      <c r="DG38" s="29">
        <v>1.4999999999999999E-2</v>
      </c>
      <c r="DH38" s="29">
        <v>4.7499999999999999E-3</v>
      </c>
      <c r="DI38" s="29">
        <v>2.52E-2</v>
      </c>
      <c r="DJ38" s="29">
        <v>9.2299999999999993E-2</v>
      </c>
      <c r="DK38" s="29">
        <v>6.3899999999999998E-3</v>
      </c>
      <c r="DL38" s="29">
        <v>6.9499999999999998E-4</v>
      </c>
      <c r="DM38" s="29">
        <v>4.4900000000000002E-2</v>
      </c>
      <c r="DN38" s="29">
        <v>2.2599999999999999E-2</v>
      </c>
      <c r="DO38" s="29">
        <v>0.49299999999999999</v>
      </c>
      <c r="DP38" s="29">
        <v>6.9099999999999995E-2</v>
      </c>
      <c r="DQ38" s="29">
        <v>5.91E-2</v>
      </c>
      <c r="DR38" s="29">
        <v>5.0499999999999998E-3</v>
      </c>
      <c r="DS38" s="29">
        <v>1.61E-2</v>
      </c>
      <c r="DT38" s="29">
        <v>5.7299999999999999E-3</v>
      </c>
      <c r="DU38" s="29">
        <v>2.7199999999999998E-2</v>
      </c>
      <c r="DV38" s="29">
        <v>5.8399999999999997E-3</v>
      </c>
      <c r="DW38" s="29">
        <v>2.1499999999999998E-2</v>
      </c>
      <c r="DX38" s="29">
        <v>2.2499999999999999E-2</v>
      </c>
      <c r="DY38" s="29">
        <v>1.9E-2</v>
      </c>
      <c r="DZ38" s="29">
        <v>1.54E-2</v>
      </c>
      <c r="EA38" s="29">
        <v>1.4E-2</v>
      </c>
      <c r="EB38" s="29">
        <v>1.2500000000000001E-2</v>
      </c>
    </row>
    <row r="39" spans="1:132" s="37" customFormat="1" ht="12.75">
      <c r="A39" s="38"/>
      <c r="B39" s="16"/>
      <c r="C39" s="38" t="s">
        <v>357</v>
      </c>
      <c r="D39" s="16"/>
      <c r="E39" s="16" t="s">
        <v>358</v>
      </c>
      <c r="F39" s="16" t="s">
        <v>451</v>
      </c>
      <c r="G39" s="39" t="s">
        <v>452</v>
      </c>
      <c r="H39" s="39" t="s">
        <v>439</v>
      </c>
      <c r="I39" s="40">
        <v>43314</v>
      </c>
      <c r="J39" s="41">
        <v>50</v>
      </c>
      <c r="K39" s="42">
        <v>8</v>
      </c>
      <c r="L39" s="43">
        <v>3</v>
      </c>
      <c r="M39" s="42" t="s">
        <v>362</v>
      </c>
      <c r="N39" s="42" t="s">
        <v>363</v>
      </c>
      <c r="O39" s="42"/>
      <c r="P39" s="42" t="s">
        <v>364</v>
      </c>
      <c r="Q39" s="38">
        <v>63</v>
      </c>
      <c r="R39" s="38">
        <v>5</v>
      </c>
      <c r="S39" s="38" t="s">
        <v>356</v>
      </c>
      <c r="T39" s="44"/>
      <c r="U39" s="45"/>
      <c r="V39" s="46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54"/>
      <c r="AH39" s="47"/>
      <c r="AI39" s="47"/>
      <c r="AJ39" s="47"/>
      <c r="AK39" s="27">
        <v>135639595.44034088</v>
      </c>
      <c r="AL39" s="27">
        <v>43.6</v>
      </c>
      <c r="AM39" s="27">
        <v>27967</v>
      </c>
      <c r="AN39" s="27">
        <v>22483</v>
      </c>
      <c r="AO39" s="27">
        <v>75453</v>
      </c>
      <c r="AP39" s="27">
        <v>243829</v>
      </c>
      <c r="AQ39" s="27">
        <v>850</v>
      </c>
      <c r="AR39" s="27">
        <v>25893</v>
      </c>
      <c r="AS39" s="27">
        <v>52406</v>
      </c>
      <c r="AT39" s="27">
        <v>52.7</v>
      </c>
      <c r="AU39" s="27">
        <v>7463</v>
      </c>
      <c r="AV39" s="27">
        <v>7499</v>
      </c>
      <c r="AW39" s="27">
        <v>44.2</v>
      </c>
      <c r="AX39" s="27">
        <v>42</v>
      </c>
      <c r="AY39" s="27">
        <v>42.2</v>
      </c>
      <c r="AZ39" s="27">
        <v>220</v>
      </c>
      <c r="BA39" s="27">
        <v>103382</v>
      </c>
      <c r="BB39" s="27">
        <v>39.9</v>
      </c>
      <c r="BC39" s="27">
        <v>57.7</v>
      </c>
      <c r="BD39" s="27">
        <v>40.700000000000003</v>
      </c>
      <c r="BE39" s="27">
        <v>42.4</v>
      </c>
      <c r="BF39" s="27">
        <v>56.1</v>
      </c>
      <c r="BG39" s="27">
        <v>56.4</v>
      </c>
      <c r="BH39" s="27">
        <v>56.4</v>
      </c>
      <c r="BI39" s="27">
        <v>33.5</v>
      </c>
      <c r="BJ39" s="27">
        <v>28</v>
      </c>
      <c r="BK39" s="27">
        <v>72.599999999999994</v>
      </c>
      <c r="BL39" s="27">
        <v>43.6</v>
      </c>
      <c r="BM39" s="27">
        <v>43.8</v>
      </c>
      <c r="BN39" s="27">
        <v>43.5</v>
      </c>
      <c r="BO39" s="27">
        <v>42.9</v>
      </c>
      <c r="BP39" s="27">
        <v>39.799999999999997</v>
      </c>
      <c r="BQ39" s="27">
        <v>23.4</v>
      </c>
      <c r="BR39" s="27">
        <v>37.9</v>
      </c>
      <c r="BS39" s="27">
        <v>29.8</v>
      </c>
      <c r="BT39" s="27">
        <v>43.3</v>
      </c>
      <c r="BU39" s="27">
        <v>67.8</v>
      </c>
      <c r="BV39" s="27">
        <v>39.6</v>
      </c>
      <c r="BW39" s="27">
        <v>42.3</v>
      </c>
      <c r="BX39" s="27">
        <v>52.6</v>
      </c>
      <c r="BY39" s="27">
        <v>40.6</v>
      </c>
      <c r="BZ39" s="27">
        <v>41.1</v>
      </c>
      <c r="CA39" s="27">
        <v>43.7</v>
      </c>
      <c r="CB39" s="27">
        <v>4.24</v>
      </c>
      <c r="CC39" s="27">
        <v>51.4</v>
      </c>
      <c r="CD39" s="27">
        <v>35.6</v>
      </c>
      <c r="CE39" s="27">
        <v>42.2</v>
      </c>
      <c r="CF39" s="27">
        <v>42.6</v>
      </c>
      <c r="CG39" s="27"/>
      <c r="CH39" s="29">
        <v>0.30299999999999999</v>
      </c>
      <c r="CI39" s="29">
        <v>13.4</v>
      </c>
      <c r="CJ39" s="29">
        <v>0.13900000000000001</v>
      </c>
      <c r="CK39" s="29">
        <v>0.53900000000000003</v>
      </c>
      <c r="CL39" s="29">
        <v>99.9</v>
      </c>
      <c r="CM39" s="29">
        <v>28.9</v>
      </c>
      <c r="CN39" s="29">
        <v>4.0599999999999996</v>
      </c>
      <c r="CO39" s="29">
        <v>135</v>
      </c>
      <c r="CP39" s="29">
        <v>0.16600000000000001</v>
      </c>
      <c r="CQ39" s="29">
        <v>0.56299999999999994</v>
      </c>
      <c r="CR39" s="29">
        <v>0.997</v>
      </c>
      <c r="CS39" s="29">
        <v>5.4100000000000002E-2</v>
      </c>
      <c r="CT39" s="29">
        <v>0.92800000000000005</v>
      </c>
      <c r="CU39" s="29">
        <v>0.96799999999999997</v>
      </c>
      <c r="CV39" s="29">
        <v>0.311</v>
      </c>
      <c r="CW39" s="29">
        <v>9.07</v>
      </c>
      <c r="CX39" s="29">
        <v>3.5299999999999998E-2</v>
      </c>
      <c r="CY39" s="29">
        <v>0.23400000000000001</v>
      </c>
      <c r="CZ39" s="29">
        <v>0.13700000000000001</v>
      </c>
      <c r="DA39" s="29">
        <v>8.6300000000000002E-2</v>
      </c>
      <c r="DB39" s="29">
        <v>0.17100000000000001</v>
      </c>
      <c r="DC39" s="29">
        <v>2.6800000000000001E-2</v>
      </c>
      <c r="DD39" s="29">
        <v>6.83E-2</v>
      </c>
      <c r="DE39" s="29">
        <v>0.46400000000000002</v>
      </c>
      <c r="DF39" s="29">
        <v>0.28199999999999997</v>
      </c>
      <c r="DG39" s="29">
        <v>1.09E-2</v>
      </c>
      <c r="DH39" s="29">
        <v>5.5599999999999998E-3</v>
      </c>
      <c r="DI39" s="29">
        <v>3.7199999999999997E-2</v>
      </c>
      <c r="DJ39" s="29">
        <v>5.7000000000000002E-2</v>
      </c>
      <c r="DK39" s="29">
        <v>6.77E-3</v>
      </c>
      <c r="DL39" s="29">
        <v>7.3700000000000002E-4</v>
      </c>
      <c r="DM39" s="29">
        <v>5.57E-2</v>
      </c>
      <c r="DN39" s="29">
        <v>2.7699999999999999E-2</v>
      </c>
      <c r="DO39" s="29">
        <v>0.55600000000000005</v>
      </c>
      <c r="DP39" s="29">
        <v>7.6799999999999993E-2</v>
      </c>
      <c r="DQ39" s="29">
        <v>4.1099999999999998E-2</v>
      </c>
      <c r="DR39" s="29">
        <v>6.3899999999999998E-3</v>
      </c>
      <c r="DS39" s="29">
        <v>9.4299999999999991E-3</v>
      </c>
      <c r="DT39" s="29">
        <v>3.2399999999999998E-3</v>
      </c>
      <c r="DU39" s="29">
        <v>3.2299999999999999E-4</v>
      </c>
      <c r="DV39" s="29">
        <v>3.2100000000000002E-3</v>
      </c>
      <c r="DW39" s="29">
        <v>2.7199999999999998E-2</v>
      </c>
      <c r="DX39" s="29">
        <v>5.4900000000000001E-3</v>
      </c>
      <c r="DY39" s="29">
        <v>1.8800000000000001E-2</v>
      </c>
      <c r="DZ39" s="29">
        <v>1.8499999999999999E-2</v>
      </c>
      <c r="EA39" s="29">
        <v>1.0699999999999999E-2</v>
      </c>
      <c r="EB39" s="29">
        <v>5.64E-3</v>
      </c>
    </row>
    <row r="40" spans="1:132" s="37" customFormat="1" ht="12.75">
      <c r="A40" s="38"/>
      <c r="B40" s="16"/>
      <c r="C40" s="38" t="s">
        <v>357</v>
      </c>
      <c r="D40" s="16"/>
      <c r="E40" s="16" t="s">
        <v>358</v>
      </c>
      <c r="F40" s="16" t="s">
        <v>453</v>
      </c>
      <c r="G40" s="39" t="s">
        <v>454</v>
      </c>
      <c r="H40" s="39" t="s">
        <v>439</v>
      </c>
      <c r="I40" s="40">
        <v>43314</v>
      </c>
      <c r="J40" s="41">
        <v>50</v>
      </c>
      <c r="K40" s="42">
        <v>8</v>
      </c>
      <c r="L40" s="43">
        <v>3</v>
      </c>
      <c r="M40" s="42" t="s">
        <v>362</v>
      </c>
      <c r="N40" s="42" t="s">
        <v>363</v>
      </c>
      <c r="O40" s="42"/>
      <c r="P40" s="42" t="s">
        <v>364</v>
      </c>
      <c r="Q40" s="38">
        <v>0</v>
      </c>
      <c r="R40" s="38">
        <v>1</v>
      </c>
      <c r="S40" s="38" t="s">
        <v>356</v>
      </c>
      <c r="T40" s="44"/>
      <c r="U40" s="45"/>
      <c r="V40" s="46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54"/>
      <c r="AH40" s="47"/>
      <c r="AI40" s="47"/>
      <c r="AJ40" s="47"/>
      <c r="AK40" s="27" t="s">
        <v>356</v>
      </c>
      <c r="AL40" s="27" t="s">
        <v>356</v>
      </c>
      <c r="AM40" s="27" t="s">
        <v>356</v>
      </c>
      <c r="AN40" s="27" t="s">
        <v>356</v>
      </c>
      <c r="AO40" s="27" t="s">
        <v>356</v>
      </c>
      <c r="AP40" s="27" t="s">
        <v>356</v>
      </c>
      <c r="AQ40" s="27" t="s">
        <v>356</v>
      </c>
      <c r="AR40" s="27" t="s">
        <v>356</v>
      </c>
      <c r="AS40" s="27" t="s">
        <v>356</v>
      </c>
      <c r="AT40" s="27" t="s">
        <v>356</v>
      </c>
      <c r="AU40" s="27" t="s">
        <v>356</v>
      </c>
      <c r="AV40" s="27" t="s">
        <v>356</v>
      </c>
      <c r="AW40" s="27" t="s">
        <v>356</v>
      </c>
      <c r="AX40" s="27" t="s">
        <v>356</v>
      </c>
      <c r="AY40" s="27" t="s">
        <v>356</v>
      </c>
      <c r="AZ40" s="27" t="s">
        <v>356</v>
      </c>
      <c r="BA40" s="27" t="s">
        <v>356</v>
      </c>
      <c r="BB40" s="27" t="s">
        <v>356</v>
      </c>
      <c r="BC40" s="27" t="s">
        <v>356</v>
      </c>
      <c r="BD40" s="27" t="s">
        <v>356</v>
      </c>
      <c r="BE40" s="27" t="s">
        <v>356</v>
      </c>
      <c r="BF40" s="27" t="s">
        <v>356</v>
      </c>
      <c r="BG40" s="27" t="s">
        <v>356</v>
      </c>
      <c r="BH40" s="27" t="s">
        <v>356</v>
      </c>
      <c r="BI40" s="27" t="s">
        <v>356</v>
      </c>
      <c r="BJ40" s="27" t="s">
        <v>356</v>
      </c>
      <c r="BK40" s="27" t="s">
        <v>356</v>
      </c>
      <c r="BL40" s="27" t="s">
        <v>356</v>
      </c>
      <c r="BM40" s="27" t="s">
        <v>356</v>
      </c>
      <c r="BN40" s="27" t="s">
        <v>356</v>
      </c>
      <c r="BO40" s="27" t="s">
        <v>356</v>
      </c>
      <c r="BP40" s="27" t="s">
        <v>356</v>
      </c>
      <c r="BQ40" s="27" t="s">
        <v>356</v>
      </c>
      <c r="BR40" s="27" t="s">
        <v>356</v>
      </c>
      <c r="BS40" s="27" t="s">
        <v>356</v>
      </c>
      <c r="BT40" s="27" t="s">
        <v>356</v>
      </c>
      <c r="BU40" s="27" t="s">
        <v>356</v>
      </c>
      <c r="BV40" s="27" t="s">
        <v>356</v>
      </c>
      <c r="BW40" s="27" t="s">
        <v>356</v>
      </c>
      <c r="BX40" s="27" t="s">
        <v>356</v>
      </c>
      <c r="BY40" s="27" t="s">
        <v>356</v>
      </c>
      <c r="BZ40" s="27" t="s">
        <v>356</v>
      </c>
      <c r="CA40" s="27" t="s">
        <v>356</v>
      </c>
      <c r="CB40" s="27" t="s">
        <v>356</v>
      </c>
      <c r="CC40" s="27" t="s">
        <v>356</v>
      </c>
      <c r="CD40" s="27" t="s">
        <v>356</v>
      </c>
      <c r="CE40" s="27" t="s">
        <v>356</v>
      </c>
      <c r="CF40" s="27" t="s">
        <v>356</v>
      </c>
      <c r="CG40" s="27"/>
      <c r="CH40" s="29" t="s">
        <v>356</v>
      </c>
      <c r="CI40" s="29" t="s">
        <v>356</v>
      </c>
      <c r="CJ40" s="29" t="s">
        <v>356</v>
      </c>
      <c r="CK40" s="29" t="s">
        <v>356</v>
      </c>
      <c r="CL40" s="29" t="s">
        <v>356</v>
      </c>
      <c r="CM40" s="29" t="s">
        <v>356</v>
      </c>
      <c r="CN40" s="29" t="s">
        <v>356</v>
      </c>
      <c r="CO40" s="29" t="s">
        <v>356</v>
      </c>
      <c r="CP40" s="29" t="s">
        <v>356</v>
      </c>
      <c r="CQ40" s="29" t="s">
        <v>356</v>
      </c>
      <c r="CR40" s="29" t="s">
        <v>356</v>
      </c>
      <c r="CS40" s="29" t="s">
        <v>356</v>
      </c>
      <c r="CT40" s="29" t="s">
        <v>356</v>
      </c>
      <c r="CU40" s="29" t="s">
        <v>356</v>
      </c>
      <c r="CV40" s="29" t="s">
        <v>356</v>
      </c>
      <c r="CW40" s="29" t="s">
        <v>356</v>
      </c>
      <c r="CX40" s="29" t="s">
        <v>356</v>
      </c>
      <c r="CY40" s="29" t="s">
        <v>356</v>
      </c>
      <c r="CZ40" s="29" t="s">
        <v>356</v>
      </c>
      <c r="DA40" s="29" t="s">
        <v>356</v>
      </c>
      <c r="DB40" s="29" t="s">
        <v>356</v>
      </c>
      <c r="DC40" s="29" t="s">
        <v>356</v>
      </c>
      <c r="DD40" s="29" t="s">
        <v>356</v>
      </c>
      <c r="DE40" s="29" t="s">
        <v>356</v>
      </c>
      <c r="DF40" s="29" t="s">
        <v>356</v>
      </c>
      <c r="DG40" s="29" t="s">
        <v>356</v>
      </c>
      <c r="DH40" s="29" t="s">
        <v>356</v>
      </c>
      <c r="DI40" s="29" t="s">
        <v>356</v>
      </c>
      <c r="DJ40" s="29" t="s">
        <v>356</v>
      </c>
      <c r="DK40" s="29" t="s">
        <v>356</v>
      </c>
      <c r="DL40" s="29" t="s">
        <v>356</v>
      </c>
      <c r="DM40" s="29" t="s">
        <v>356</v>
      </c>
      <c r="DN40" s="29" t="s">
        <v>356</v>
      </c>
      <c r="DO40" s="29" t="s">
        <v>356</v>
      </c>
      <c r="DP40" s="29" t="s">
        <v>356</v>
      </c>
      <c r="DQ40" s="29" t="s">
        <v>356</v>
      </c>
      <c r="DR40" s="29" t="s">
        <v>356</v>
      </c>
      <c r="DS40" s="29" t="s">
        <v>356</v>
      </c>
      <c r="DT40" s="29" t="s">
        <v>356</v>
      </c>
      <c r="DU40" s="29" t="s">
        <v>356</v>
      </c>
      <c r="DV40" s="29" t="s">
        <v>356</v>
      </c>
      <c r="DW40" s="29" t="s">
        <v>356</v>
      </c>
      <c r="DX40" s="29" t="s">
        <v>356</v>
      </c>
      <c r="DY40" s="29" t="s">
        <v>356</v>
      </c>
      <c r="DZ40" s="29" t="s">
        <v>356</v>
      </c>
      <c r="EA40" s="29" t="s">
        <v>356</v>
      </c>
      <c r="EB40" s="29" t="s">
        <v>356</v>
      </c>
    </row>
    <row r="41" spans="1:132" s="37" customFormat="1" ht="12.75">
      <c r="A41" s="38"/>
      <c r="B41" s="16"/>
      <c r="C41" s="38" t="s">
        <v>357</v>
      </c>
      <c r="D41" s="16"/>
      <c r="E41" s="16" t="s">
        <v>358</v>
      </c>
      <c r="F41" s="16" t="s">
        <v>455</v>
      </c>
      <c r="G41" s="39" t="s">
        <v>456</v>
      </c>
      <c r="H41" s="39" t="s">
        <v>439</v>
      </c>
      <c r="I41" s="40">
        <v>43314</v>
      </c>
      <c r="J41" s="41">
        <v>50</v>
      </c>
      <c r="K41" s="42">
        <v>8</v>
      </c>
      <c r="L41" s="43">
        <v>3</v>
      </c>
      <c r="M41" s="42" t="s">
        <v>362</v>
      </c>
      <c r="N41" s="42" t="s">
        <v>363</v>
      </c>
      <c r="O41" s="42"/>
      <c r="P41" s="42" t="s">
        <v>364</v>
      </c>
      <c r="Q41" s="38">
        <v>63</v>
      </c>
      <c r="R41" s="38">
        <v>5</v>
      </c>
      <c r="S41" s="38" t="s">
        <v>356</v>
      </c>
      <c r="T41" s="44"/>
      <c r="U41" s="45"/>
      <c r="V41" s="46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54"/>
      <c r="AH41" s="47"/>
      <c r="AI41" s="47"/>
      <c r="AJ41" s="47"/>
      <c r="AK41" s="27">
        <v>132663518.98400114</v>
      </c>
      <c r="AL41" s="27">
        <v>43.3</v>
      </c>
      <c r="AM41" s="27">
        <v>27125</v>
      </c>
      <c r="AN41" s="27">
        <v>22008</v>
      </c>
      <c r="AO41" s="27">
        <v>74668</v>
      </c>
      <c r="AP41" s="27">
        <v>249491</v>
      </c>
      <c r="AQ41" s="27">
        <v>872</v>
      </c>
      <c r="AR41" s="27">
        <v>25927</v>
      </c>
      <c r="AS41" s="27">
        <v>53559</v>
      </c>
      <c r="AT41" s="27">
        <v>53.2</v>
      </c>
      <c r="AU41" s="27">
        <v>7638</v>
      </c>
      <c r="AV41" s="27">
        <v>7613</v>
      </c>
      <c r="AW41" s="27">
        <v>44.8</v>
      </c>
      <c r="AX41" s="27">
        <v>43.2</v>
      </c>
      <c r="AY41" s="27">
        <v>43.1</v>
      </c>
      <c r="AZ41" s="27">
        <v>224</v>
      </c>
      <c r="BA41" s="27">
        <v>103382</v>
      </c>
      <c r="BB41" s="27">
        <v>39.799999999999997</v>
      </c>
      <c r="BC41" s="27">
        <v>58</v>
      </c>
      <c r="BD41" s="27">
        <v>42.8</v>
      </c>
      <c r="BE41" s="27">
        <v>43</v>
      </c>
      <c r="BF41" s="27">
        <v>55.9</v>
      </c>
      <c r="BG41" s="27">
        <v>54.7</v>
      </c>
      <c r="BH41" s="27">
        <v>54.6</v>
      </c>
      <c r="BI41" s="27">
        <v>32.6</v>
      </c>
      <c r="BJ41" s="27">
        <v>27.8</v>
      </c>
      <c r="BK41" s="27">
        <v>72</v>
      </c>
      <c r="BL41" s="27">
        <v>43.5</v>
      </c>
      <c r="BM41" s="27">
        <v>44.1</v>
      </c>
      <c r="BN41" s="27">
        <v>43.5</v>
      </c>
      <c r="BO41" s="27">
        <v>43</v>
      </c>
      <c r="BP41" s="27">
        <v>39.200000000000003</v>
      </c>
      <c r="BQ41" s="27">
        <v>23.9</v>
      </c>
      <c r="BR41" s="27">
        <v>39.200000000000003</v>
      </c>
      <c r="BS41" s="27">
        <v>29.9</v>
      </c>
      <c r="BT41" s="27">
        <v>44.3</v>
      </c>
      <c r="BU41" s="27">
        <v>67.8</v>
      </c>
      <c r="BV41" s="27">
        <v>39.6</v>
      </c>
      <c r="BW41" s="27">
        <v>41.9</v>
      </c>
      <c r="BX41" s="27">
        <v>51.7</v>
      </c>
      <c r="BY41" s="27">
        <v>39.700000000000003</v>
      </c>
      <c r="BZ41" s="27">
        <v>40.5</v>
      </c>
      <c r="CA41" s="27">
        <v>44.1</v>
      </c>
      <c r="CB41" s="27">
        <v>4.0599999999999996</v>
      </c>
      <c r="CC41" s="27">
        <v>51.5</v>
      </c>
      <c r="CD41" s="27">
        <v>36.299999999999997</v>
      </c>
      <c r="CE41" s="27">
        <v>40.700000000000003</v>
      </c>
      <c r="CF41" s="27">
        <v>41.7</v>
      </c>
      <c r="CG41" s="27"/>
      <c r="CH41" s="29">
        <v>0.36799999999999999</v>
      </c>
      <c r="CI41" s="29">
        <v>15.7</v>
      </c>
      <c r="CJ41" s="29">
        <v>0.20899999999999999</v>
      </c>
      <c r="CK41" s="29">
        <v>0.81200000000000006</v>
      </c>
      <c r="CL41" s="29">
        <v>97.1</v>
      </c>
      <c r="CM41" s="29">
        <v>22.3</v>
      </c>
      <c r="CN41" s="29">
        <v>4.2300000000000004</v>
      </c>
      <c r="CO41" s="29">
        <v>144</v>
      </c>
      <c r="CP41" s="29">
        <v>0.16900000000000001</v>
      </c>
      <c r="CQ41" s="29">
        <v>0.27</v>
      </c>
      <c r="CR41" s="29">
        <v>0.70799999999999996</v>
      </c>
      <c r="CS41" s="29">
        <v>4.8099999999999997E-2</v>
      </c>
      <c r="CT41" s="29">
        <v>0.89800000000000002</v>
      </c>
      <c r="CU41" s="29">
        <v>0.88900000000000001</v>
      </c>
      <c r="CV41" s="29">
        <v>0.433</v>
      </c>
      <c r="CW41" s="29">
        <v>9.1199999999999992</v>
      </c>
      <c r="CX41" s="29">
        <v>3.8899999999999997E-2</v>
      </c>
      <c r="CY41" s="29">
        <v>0.245</v>
      </c>
      <c r="CZ41" s="29">
        <v>0.157</v>
      </c>
      <c r="DA41" s="29">
        <v>0.10100000000000001</v>
      </c>
      <c r="DB41" s="29">
        <v>0.34399999999999997</v>
      </c>
      <c r="DC41" s="29">
        <v>1.01E-2</v>
      </c>
      <c r="DD41" s="29">
        <v>3.9300000000000002E-2</v>
      </c>
      <c r="DE41" s="29">
        <v>0.41499999999999998</v>
      </c>
      <c r="DF41" s="29">
        <v>0.26300000000000001</v>
      </c>
      <c r="DG41" s="29">
        <v>8.0499999999999999E-3</v>
      </c>
      <c r="DH41" s="29">
        <v>5.5900000000000004E-3</v>
      </c>
      <c r="DI41" s="29">
        <v>4.0599999999999997E-2</v>
      </c>
      <c r="DJ41" s="29">
        <v>4.1300000000000003E-2</v>
      </c>
      <c r="DK41" s="29">
        <v>4.8199999999999996E-3</v>
      </c>
      <c r="DL41" s="29">
        <v>4.9799999999999997E-2</v>
      </c>
      <c r="DM41" s="29">
        <v>4.65E-2</v>
      </c>
      <c r="DN41" s="29">
        <v>2.64E-2</v>
      </c>
      <c r="DO41" s="29">
        <v>0.54900000000000004</v>
      </c>
      <c r="DP41" s="29">
        <v>7.22E-2</v>
      </c>
      <c r="DQ41" s="29">
        <v>2.5899999999999999E-2</v>
      </c>
      <c r="DR41" s="29">
        <v>2.1099999999999999E-3</v>
      </c>
      <c r="DS41" s="29">
        <v>5.96E-3</v>
      </c>
      <c r="DT41" s="29">
        <v>1.9300000000000001E-3</v>
      </c>
      <c r="DU41" s="29">
        <v>1.5900000000000001E-2</v>
      </c>
      <c r="DV41" s="29">
        <v>3.2100000000000002E-3</v>
      </c>
      <c r="DW41" s="29">
        <v>1.2500000000000001E-2</v>
      </c>
      <c r="DX41" s="29">
        <v>1.7899999999999999E-2</v>
      </c>
      <c r="DY41" s="29">
        <v>1.6899999999999998E-2</v>
      </c>
      <c r="DZ41" s="29">
        <v>1.49E-2</v>
      </c>
      <c r="EA41" s="29">
        <v>1.0800000000000001E-2</v>
      </c>
      <c r="EB41" s="29">
        <v>8.6700000000000006E-3</v>
      </c>
    </row>
    <row r="42" spans="1:132" s="37" customFormat="1" ht="12.75">
      <c r="A42" s="38"/>
      <c r="B42" s="16"/>
      <c r="C42" s="38" t="s">
        <v>357</v>
      </c>
      <c r="D42" s="16"/>
      <c r="E42" s="16" t="s">
        <v>358</v>
      </c>
      <c r="F42" s="16" t="s">
        <v>457</v>
      </c>
      <c r="G42" s="39" t="s">
        <v>458</v>
      </c>
      <c r="H42" s="39" t="s">
        <v>439</v>
      </c>
      <c r="I42" s="40">
        <v>43314</v>
      </c>
      <c r="J42" s="41">
        <v>50</v>
      </c>
      <c r="K42" s="42">
        <v>8</v>
      </c>
      <c r="L42" s="43">
        <v>3</v>
      </c>
      <c r="M42" s="42" t="s">
        <v>362</v>
      </c>
      <c r="N42" s="42" t="s">
        <v>363</v>
      </c>
      <c r="O42" s="42"/>
      <c r="P42" s="42" t="s">
        <v>364</v>
      </c>
      <c r="Q42" s="38">
        <v>63</v>
      </c>
      <c r="R42" s="38">
        <v>5</v>
      </c>
      <c r="S42" s="38" t="s">
        <v>356</v>
      </c>
      <c r="T42" s="44"/>
      <c r="U42" s="45"/>
      <c r="V42" s="46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54"/>
      <c r="AH42" s="47"/>
      <c r="AI42" s="47"/>
      <c r="AJ42" s="47"/>
      <c r="AK42" s="27">
        <v>133648265.72256276</v>
      </c>
      <c r="AL42" s="27">
        <v>44.1</v>
      </c>
      <c r="AM42" s="27">
        <v>26742</v>
      </c>
      <c r="AN42" s="27">
        <v>21677</v>
      </c>
      <c r="AO42" s="27">
        <v>73327</v>
      </c>
      <c r="AP42" s="27">
        <v>242984</v>
      </c>
      <c r="AQ42" s="27">
        <v>855</v>
      </c>
      <c r="AR42" s="27">
        <v>25657</v>
      </c>
      <c r="AS42" s="27">
        <v>52502</v>
      </c>
      <c r="AT42" s="27">
        <v>51.8</v>
      </c>
      <c r="AU42" s="27">
        <v>7353</v>
      </c>
      <c r="AV42" s="27">
        <v>7395</v>
      </c>
      <c r="AW42" s="27">
        <v>43.3</v>
      </c>
      <c r="AX42" s="27">
        <v>42.2</v>
      </c>
      <c r="AY42" s="27">
        <v>42.5</v>
      </c>
      <c r="AZ42" s="27">
        <v>218</v>
      </c>
      <c r="BA42" s="27">
        <v>103382</v>
      </c>
      <c r="BB42" s="27">
        <v>39.5</v>
      </c>
      <c r="BC42" s="27">
        <v>57.2</v>
      </c>
      <c r="BD42" s="27">
        <v>40.4</v>
      </c>
      <c r="BE42" s="27">
        <v>42.4</v>
      </c>
      <c r="BF42" s="27">
        <v>55.5</v>
      </c>
      <c r="BG42" s="27">
        <v>54.7</v>
      </c>
      <c r="BH42" s="27">
        <v>55.1</v>
      </c>
      <c r="BI42" s="27">
        <v>33.4</v>
      </c>
      <c r="BJ42" s="27">
        <v>27.6</v>
      </c>
      <c r="BK42" s="27">
        <v>70.900000000000006</v>
      </c>
      <c r="BL42" s="27">
        <v>42.9</v>
      </c>
      <c r="BM42" s="27">
        <v>42</v>
      </c>
      <c r="BN42" s="27">
        <v>42.5</v>
      </c>
      <c r="BO42" s="27">
        <v>41.6</v>
      </c>
      <c r="BP42" s="27">
        <v>39.1</v>
      </c>
      <c r="BQ42" s="27">
        <v>22.5</v>
      </c>
      <c r="BR42" s="27">
        <v>38.1</v>
      </c>
      <c r="BS42" s="27">
        <v>28.9</v>
      </c>
      <c r="BT42" s="27">
        <v>42.3</v>
      </c>
      <c r="BU42" s="27">
        <v>66</v>
      </c>
      <c r="BV42" s="27">
        <v>39</v>
      </c>
      <c r="BW42" s="27">
        <v>41.4</v>
      </c>
      <c r="BX42" s="27">
        <v>51.5</v>
      </c>
      <c r="BY42" s="27">
        <v>39.1</v>
      </c>
      <c r="BZ42" s="27">
        <v>40.9</v>
      </c>
      <c r="CA42" s="27">
        <v>43.9</v>
      </c>
      <c r="CB42" s="27">
        <v>4</v>
      </c>
      <c r="CC42" s="27">
        <v>50.2</v>
      </c>
      <c r="CD42" s="27">
        <v>34.1</v>
      </c>
      <c r="CE42" s="27">
        <v>40.799999999999997</v>
      </c>
      <c r="CF42" s="27">
        <v>41.2</v>
      </c>
      <c r="CG42" s="27"/>
      <c r="CH42" s="29">
        <v>0.309</v>
      </c>
      <c r="CI42" s="29">
        <v>14.7</v>
      </c>
      <c r="CJ42" s="29">
        <v>0.11700000000000001</v>
      </c>
      <c r="CK42" s="29">
        <v>0.69499999999999995</v>
      </c>
      <c r="CL42" s="29">
        <v>102</v>
      </c>
      <c r="CM42" s="29">
        <v>26.9</v>
      </c>
      <c r="CN42" s="29">
        <v>5.45</v>
      </c>
      <c r="CO42" s="29">
        <v>129</v>
      </c>
      <c r="CP42" s="29">
        <v>0.224</v>
      </c>
      <c r="CQ42" s="29">
        <v>0.47899999999999998</v>
      </c>
      <c r="CR42" s="29">
        <v>0.64600000000000002</v>
      </c>
      <c r="CS42" s="29">
        <v>4.4499999999999998E-2</v>
      </c>
      <c r="CT42" s="29">
        <v>0.878</v>
      </c>
      <c r="CU42" s="29">
        <v>0.93799999999999994</v>
      </c>
      <c r="CV42" s="29">
        <v>0.41199999999999998</v>
      </c>
      <c r="CW42" s="29">
        <v>10.1</v>
      </c>
      <c r="CX42" s="29">
        <v>3.27E-2</v>
      </c>
      <c r="CY42" s="29">
        <v>0.28599999999999998</v>
      </c>
      <c r="CZ42" s="29">
        <v>0.17299999999999999</v>
      </c>
      <c r="DA42" s="29">
        <v>0.13300000000000001</v>
      </c>
      <c r="DB42" s="29">
        <v>0.21299999999999999</v>
      </c>
      <c r="DC42" s="29">
        <v>1.4E-2</v>
      </c>
      <c r="DD42" s="29">
        <v>5.45E-2</v>
      </c>
      <c r="DE42" s="29">
        <v>0.43</v>
      </c>
      <c r="DF42" s="29">
        <v>0.28499999999999998</v>
      </c>
      <c r="DG42" s="29">
        <v>7.11E-3</v>
      </c>
      <c r="DH42" s="29">
        <v>1.0200000000000001E-2</v>
      </c>
      <c r="DI42" s="29">
        <v>2.5499999999999998E-2</v>
      </c>
      <c r="DJ42" s="29">
        <v>4.1000000000000002E-2</v>
      </c>
      <c r="DK42" s="29">
        <v>6.7499999999999999E-3</v>
      </c>
      <c r="DL42" s="29">
        <v>2.9399999999999999E-2</v>
      </c>
      <c r="DM42" s="29">
        <v>6.7100000000000007E-2</v>
      </c>
      <c r="DN42" s="29">
        <v>2.41E-2</v>
      </c>
      <c r="DO42" s="29">
        <v>0.52900000000000003</v>
      </c>
      <c r="DP42" s="29">
        <v>6.7900000000000002E-2</v>
      </c>
      <c r="DQ42" s="29">
        <v>4.0800000000000003E-2</v>
      </c>
      <c r="DR42" s="29">
        <v>4.9899999999999996E-3</v>
      </c>
      <c r="DS42" s="29">
        <v>5.9100000000000003E-3</v>
      </c>
      <c r="DT42" s="29">
        <v>5.13E-3</v>
      </c>
      <c r="DU42" s="29">
        <v>2.52E-2</v>
      </c>
      <c r="DV42" s="29">
        <v>8.3800000000000003E-3</v>
      </c>
      <c r="DW42" s="29">
        <v>3.0700000000000002E-2</v>
      </c>
      <c r="DX42" s="29">
        <v>2.1700000000000001E-2</v>
      </c>
      <c r="DY42" s="29">
        <v>2.24E-2</v>
      </c>
      <c r="DZ42" s="29">
        <v>1.29E-2</v>
      </c>
      <c r="EA42" s="29">
        <v>4.7600000000000003E-3</v>
      </c>
      <c r="EB42" s="29">
        <v>5.5900000000000004E-3</v>
      </c>
    </row>
    <row r="43" spans="1:132" s="37" customFormat="1" ht="12.75">
      <c r="A43" s="38"/>
      <c r="B43" s="16"/>
      <c r="C43" s="38" t="s">
        <v>357</v>
      </c>
      <c r="D43" s="16"/>
      <c r="E43" s="16" t="s">
        <v>358</v>
      </c>
      <c r="F43" s="16" t="s">
        <v>459</v>
      </c>
      <c r="G43" s="39" t="s">
        <v>460</v>
      </c>
      <c r="H43" s="39" t="s">
        <v>439</v>
      </c>
      <c r="I43" s="40">
        <v>43314</v>
      </c>
      <c r="J43" s="41">
        <v>50</v>
      </c>
      <c r="K43" s="42">
        <v>8</v>
      </c>
      <c r="L43" s="43">
        <v>3</v>
      </c>
      <c r="M43" s="42" t="s">
        <v>362</v>
      </c>
      <c r="N43" s="42" t="s">
        <v>363</v>
      </c>
      <c r="O43" s="42"/>
      <c r="P43" s="42" t="s">
        <v>364</v>
      </c>
      <c r="Q43" s="38">
        <v>0</v>
      </c>
      <c r="R43" s="38">
        <v>1</v>
      </c>
      <c r="S43" s="38" t="s">
        <v>356</v>
      </c>
      <c r="T43" s="44"/>
      <c r="U43" s="45"/>
      <c r="V43" s="46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54"/>
      <c r="AH43" s="47"/>
      <c r="AI43" s="47"/>
      <c r="AJ43" s="47"/>
      <c r="AK43" s="27" t="s">
        <v>356</v>
      </c>
      <c r="AL43" s="27" t="s">
        <v>356</v>
      </c>
      <c r="AM43" s="27" t="s">
        <v>356</v>
      </c>
      <c r="AN43" s="27" t="s">
        <v>356</v>
      </c>
      <c r="AO43" s="27" t="s">
        <v>356</v>
      </c>
      <c r="AP43" s="27" t="s">
        <v>356</v>
      </c>
      <c r="AQ43" s="27" t="s">
        <v>356</v>
      </c>
      <c r="AR43" s="27" t="s">
        <v>356</v>
      </c>
      <c r="AS43" s="27" t="s">
        <v>356</v>
      </c>
      <c r="AT43" s="27" t="s">
        <v>356</v>
      </c>
      <c r="AU43" s="27" t="s">
        <v>356</v>
      </c>
      <c r="AV43" s="27" t="s">
        <v>356</v>
      </c>
      <c r="AW43" s="27" t="s">
        <v>356</v>
      </c>
      <c r="AX43" s="27" t="s">
        <v>356</v>
      </c>
      <c r="AY43" s="27" t="s">
        <v>356</v>
      </c>
      <c r="AZ43" s="27" t="s">
        <v>356</v>
      </c>
      <c r="BA43" s="27" t="s">
        <v>356</v>
      </c>
      <c r="BB43" s="27" t="s">
        <v>356</v>
      </c>
      <c r="BC43" s="27" t="s">
        <v>356</v>
      </c>
      <c r="BD43" s="27" t="s">
        <v>356</v>
      </c>
      <c r="BE43" s="27" t="s">
        <v>356</v>
      </c>
      <c r="BF43" s="27" t="s">
        <v>356</v>
      </c>
      <c r="BG43" s="27" t="s">
        <v>356</v>
      </c>
      <c r="BH43" s="27" t="s">
        <v>356</v>
      </c>
      <c r="BI43" s="27" t="s">
        <v>356</v>
      </c>
      <c r="BJ43" s="27" t="s">
        <v>356</v>
      </c>
      <c r="BK43" s="27" t="s">
        <v>356</v>
      </c>
      <c r="BL43" s="27" t="s">
        <v>356</v>
      </c>
      <c r="BM43" s="27" t="s">
        <v>356</v>
      </c>
      <c r="BN43" s="27" t="s">
        <v>356</v>
      </c>
      <c r="BO43" s="27" t="s">
        <v>356</v>
      </c>
      <c r="BP43" s="27" t="s">
        <v>356</v>
      </c>
      <c r="BQ43" s="27" t="s">
        <v>356</v>
      </c>
      <c r="BR43" s="27" t="s">
        <v>356</v>
      </c>
      <c r="BS43" s="27" t="s">
        <v>356</v>
      </c>
      <c r="BT43" s="27" t="s">
        <v>356</v>
      </c>
      <c r="BU43" s="27" t="s">
        <v>356</v>
      </c>
      <c r="BV43" s="27" t="s">
        <v>356</v>
      </c>
      <c r="BW43" s="27" t="s">
        <v>356</v>
      </c>
      <c r="BX43" s="27" t="s">
        <v>356</v>
      </c>
      <c r="BY43" s="27" t="s">
        <v>356</v>
      </c>
      <c r="BZ43" s="27" t="s">
        <v>356</v>
      </c>
      <c r="CA43" s="27" t="s">
        <v>356</v>
      </c>
      <c r="CB43" s="27" t="s">
        <v>356</v>
      </c>
      <c r="CC43" s="27" t="s">
        <v>356</v>
      </c>
      <c r="CD43" s="27" t="s">
        <v>356</v>
      </c>
      <c r="CE43" s="27" t="s">
        <v>356</v>
      </c>
      <c r="CF43" s="27" t="s">
        <v>356</v>
      </c>
      <c r="CG43" s="27"/>
      <c r="CH43" s="29" t="s">
        <v>356</v>
      </c>
      <c r="CI43" s="29" t="s">
        <v>356</v>
      </c>
      <c r="CJ43" s="29" t="s">
        <v>356</v>
      </c>
      <c r="CK43" s="29" t="s">
        <v>356</v>
      </c>
      <c r="CL43" s="29" t="s">
        <v>356</v>
      </c>
      <c r="CM43" s="29" t="s">
        <v>356</v>
      </c>
      <c r="CN43" s="29" t="s">
        <v>356</v>
      </c>
      <c r="CO43" s="29" t="s">
        <v>356</v>
      </c>
      <c r="CP43" s="29" t="s">
        <v>356</v>
      </c>
      <c r="CQ43" s="29" t="s">
        <v>356</v>
      </c>
      <c r="CR43" s="29" t="s">
        <v>356</v>
      </c>
      <c r="CS43" s="29" t="s">
        <v>356</v>
      </c>
      <c r="CT43" s="29" t="s">
        <v>356</v>
      </c>
      <c r="CU43" s="29" t="s">
        <v>356</v>
      </c>
      <c r="CV43" s="29" t="s">
        <v>356</v>
      </c>
      <c r="CW43" s="29" t="s">
        <v>356</v>
      </c>
      <c r="CX43" s="29" t="s">
        <v>356</v>
      </c>
      <c r="CY43" s="29" t="s">
        <v>356</v>
      </c>
      <c r="CZ43" s="29" t="s">
        <v>356</v>
      </c>
      <c r="DA43" s="29" t="s">
        <v>356</v>
      </c>
      <c r="DB43" s="29" t="s">
        <v>356</v>
      </c>
      <c r="DC43" s="29" t="s">
        <v>356</v>
      </c>
      <c r="DD43" s="29" t="s">
        <v>356</v>
      </c>
      <c r="DE43" s="29" t="s">
        <v>356</v>
      </c>
      <c r="DF43" s="29" t="s">
        <v>356</v>
      </c>
      <c r="DG43" s="29" t="s">
        <v>356</v>
      </c>
      <c r="DH43" s="29" t="s">
        <v>356</v>
      </c>
      <c r="DI43" s="29" t="s">
        <v>356</v>
      </c>
      <c r="DJ43" s="29" t="s">
        <v>356</v>
      </c>
      <c r="DK43" s="29" t="s">
        <v>356</v>
      </c>
      <c r="DL43" s="29" t="s">
        <v>356</v>
      </c>
      <c r="DM43" s="29" t="s">
        <v>356</v>
      </c>
      <c r="DN43" s="29" t="s">
        <v>356</v>
      </c>
      <c r="DO43" s="29" t="s">
        <v>356</v>
      </c>
      <c r="DP43" s="29" t="s">
        <v>356</v>
      </c>
      <c r="DQ43" s="29" t="s">
        <v>356</v>
      </c>
      <c r="DR43" s="29" t="s">
        <v>356</v>
      </c>
      <c r="DS43" s="29" t="s">
        <v>356</v>
      </c>
      <c r="DT43" s="29" t="s">
        <v>356</v>
      </c>
      <c r="DU43" s="29" t="s">
        <v>356</v>
      </c>
      <c r="DV43" s="29" t="s">
        <v>356</v>
      </c>
      <c r="DW43" s="29" t="s">
        <v>356</v>
      </c>
      <c r="DX43" s="29" t="s">
        <v>356</v>
      </c>
      <c r="DY43" s="29" t="s">
        <v>356</v>
      </c>
      <c r="DZ43" s="29" t="s">
        <v>356</v>
      </c>
      <c r="EA43" s="29" t="s">
        <v>356</v>
      </c>
      <c r="EB43" s="29" t="s">
        <v>356</v>
      </c>
    </row>
    <row r="44" spans="1:132" s="37" customFormat="1" ht="12.75">
      <c r="A44" s="38"/>
      <c r="B44" s="16"/>
      <c r="C44" s="38" t="s">
        <v>357</v>
      </c>
      <c r="D44" s="16"/>
      <c r="E44" s="16" t="s">
        <v>358</v>
      </c>
      <c r="F44" s="16" t="s">
        <v>461</v>
      </c>
      <c r="G44" s="39" t="s">
        <v>462</v>
      </c>
      <c r="H44" s="39" t="s">
        <v>439</v>
      </c>
      <c r="I44" s="40">
        <v>43314</v>
      </c>
      <c r="J44" s="41">
        <v>50</v>
      </c>
      <c r="K44" s="42">
        <v>8</v>
      </c>
      <c r="L44" s="43">
        <v>3</v>
      </c>
      <c r="M44" s="42" t="s">
        <v>362</v>
      </c>
      <c r="N44" s="42" t="s">
        <v>363</v>
      </c>
      <c r="O44" s="42"/>
      <c r="P44" s="42" t="s">
        <v>364</v>
      </c>
      <c r="Q44" s="38">
        <v>63</v>
      </c>
      <c r="R44" s="38">
        <v>5</v>
      </c>
      <c r="S44" s="38" t="s">
        <v>356</v>
      </c>
      <c r="T44" s="44"/>
      <c r="U44" s="45"/>
      <c r="V44" s="46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54"/>
      <c r="AH44" s="47"/>
      <c r="AI44" s="47"/>
      <c r="AJ44" s="47"/>
      <c r="AK44" s="27">
        <v>127240399.76263455</v>
      </c>
      <c r="AL44" s="27">
        <v>42.9</v>
      </c>
      <c r="AM44" s="27">
        <v>26704</v>
      </c>
      <c r="AN44" s="27">
        <v>22201</v>
      </c>
      <c r="AO44" s="27">
        <v>75568</v>
      </c>
      <c r="AP44" s="27">
        <v>256746</v>
      </c>
      <c r="AQ44" s="27">
        <v>873</v>
      </c>
      <c r="AR44" s="27">
        <v>25968</v>
      </c>
      <c r="AS44" s="27">
        <v>52806</v>
      </c>
      <c r="AT44" s="27">
        <v>51.5</v>
      </c>
      <c r="AU44" s="27">
        <v>7490</v>
      </c>
      <c r="AV44" s="27">
        <v>7489</v>
      </c>
      <c r="AW44" s="27">
        <v>44.2</v>
      </c>
      <c r="AX44" s="27">
        <v>41.6</v>
      </c>
      <c r="AY44" s="27">
        <v>43.8</v>
      </c>
      <c r="AZ44" s="27">
        <v>220</v>
      </c>
      <c r="BA44" s="27">
        <v>103382</v>
      </c>
      <c r="BB44" s="27">
        <v>40.799999999999997</v>
      </c>
      <c r="BC44" s="27">
        <v>58.4</v>
      </c>
      <c r="BD44" s="27">
        <v>42.4</v>
      </c>
      <c r="BE44" s="27">
        <v>42.2</v>
      </c>
      <c r="BF44" s="27">
        <v>54.7</v>
      </c>
      <c r="BG44" s="27">
        <v>54.6</v>
      </c>
      <c r="BH44" s="27">
        <v>55.1</v>
      </c>
      <c r="BI44" s="27">
        <v>31.5</v>
      </c>
      <c r="BJ44" s="27">
        <v>27.1</v>
      </c>
      <c r="BK44" s="27">
        <v>69.400000000000006</v>
      </c>
      <c r="BL44" s="27">
        <v>41.9</v>
      </c>
      <c r="BM44" s="27">
        <v>42.3</v>
      </c>
      <c r="BN44" s="27">
        <v>43.1</v>
      </c>
      <c r="BO44" s="27">
        <v>41.7</v>
      </c>
      <c r="BP44" s="27">
        <v>39.200000000000003</v>
      </c>
      <c r="BQ44" s="27">
        <v>22.6</v>
      </c>
      <c r="BR44" s="27">
        <v>37.9</v>
      </c>
      <c r="BS44" s="27">
        <v>29.5</v>
      </c>
      <c r="BT44" s="27">
        <v>43.3</v>
      </c>
      <c r="BU44" s="27">
        <v>67.900000000000006</v>
      </c>
      <c r="BV44" s="27">
        <v>39.799999999999997</v>
      </c>
      <c r="BW44" s="27">
        <v>42.1</v>
      </c>
      <c r="BX44" s="27">
        <v>52</v>
      </c>
      <c r="BY44" s="27">
        <v>38.5</v>
      </c>
      <c r="BZ44" s="27">
        <v>40</v>
      </c>
      <c r="CA44" s="27">
        <v>42.2</v>
      </c>
      <c r="CB44" s="27">
        <v>3.88</v>
      </c>
      <c r="CC44" s="27">
        <v>49.6</v>
      </c>
      <c r="CD44" s="27">
        <v>34.6</v>
      </c>
      <c r="CE44" s="27">
        <v>39.6</v>
      </c>
      <c r="CF44" s="27">
        <v>40</v>
      </c>
      <c r="CG44" s="27"/>
      <c r="CH44" s="29">
        <v>0.38600000000000001</v>
      </c>
      <c r="CI44" s="29">
        <v>15.9</v>
      </c>
      <c r="CJ44" s="29">
        <v>0.184</v>
      </c>
      <c r="CK44" s="29">
        <v>0.69899999999999995</v>
      </c>
      <c r="CL44" s="29">
        <v>100</v>
      </c>
      <c r="CM44" s="29">
        <v>26.2</v>
      </c>
      <c r="CN44" s="29">
        <v>5.34</v>
      </c>
      <c r="CO44" s="29">
        <v>137</v>
      </c>
      <c r="CP44" s="29">
        <v>0.17299999999999999</v>
      </c>
      <c r="CQ44" s="29">
        <v>0.49099999999999999</v>
      </c>
      <c r="CR44" s="29">
        <v>0.57999999999999996</v>
      </c>
      <c r="CS44" s="29">
        <v>5.7599999999999998E-2</v>
      </c>
      <c r="CT44" s="29">
        <v>1.03</v>
      </c>
      <c r="CU44" s="29">
        <v>0.76200000000000001</v>
      </c>
      <c r="CV44" s="29">
        <v>0.44500000000000001</v>
      </c>
      <c r="CW44" s="29">
        <v>9.3800000000000008</v>
      </c>
      <c r="CX44" s="29">
        <v>2.2800000000000001E-2</v>
      </c>
      <c r="CY44" s="29">
        <v>0.27900000000000003</v>
      </c>
      <c r="CZ44" s="29">
        <v>0.17399999999999999</v>
      </c>
      <c r="DA44" s="29">
        <v>0.153</v>
      </c>
      <c r="DB44" s="29">
        <v>0.26700000000000002</v>
      </c>
      <c r="DC44" s="29">
        <v>1.7600000000000001E-2</v>
      </c>
      <c r="DD44" s="29">
        <v>4.7699999999999999E-2</v>
      </c>
      <c r="DE44" s="29">
        <v>0.46899999999999997</v>
      </c>
      <c r="DF44" s="29">
        <v>0.24399999999999999</v>
      </c>
      <c r="DG44" s="29">
        <v>1.0200000000000001E-2</v>
      </c>
      <c r="DH44" s="29">
        <v>5.1700000000000001E-3</v>
      </c>
      <c r="DI44" s="29">
        <v>3.8800000000000001E-2</v>
      </c>
      <c r="DJ44" s="29">
        <v>0.13400000000000001</v>
      </c>
      <c r="DK44" s="29">
        <v>1.11E-2</v>
      </c>
      <c r="DL44" s="29">
        <v>4.2299999999999997E-2</v>
      </c>
      <c r="DM44" s="29">
        <v>5.1499999999999997E-2</v>
      </c>
      <c r="DN44" s="29">
        <v>2.7400000000000001E-2</v>
      </c>
      <c r="DO44" s="29">
        <v>0.53200000000000003</v>
      </c>
      <c r="DP44" s="29">
        <v>7.3800000000000004E-2</v>
      </c>
      <c r="DQ44" s="29">
        <v>4.8300000000000003E-2</v>
      </c>
      <c r="DR44" s="29">
        <v>2.15E-3</v>
      </c>
      <c r="DS44" s="29">
        <v>9.6299999999999997E-3</v>
      </c>
      <c r="DT44" s="29">
        <v>3.3E-3</v>
      </c>
      <c r="DU44" s="29">
        <v>2.3099999999999999E-2</v>
      </c>
      <c r="DV44" s="29">
        <v>2.7200000000000002E-3</v>
      </c>
      <c r="DW44" s="29">
        <v>2.18E-2</v>
      </c>
      <c r="DX44" s="29">
        <v>1.9099999999999999E-2</v>
      </c>
      <c r="DY44" s="29">
        <v>2.4E-2</v>
      </c>
      <c r="DZ44" s="29">
        <v>1.2E-2</v>
      </c>
      <c r="EA44" s="29">
        <v>4.8999999999999998E-3</v>
      </c>
      <c r="EB44" s="29">
        <v>6.1999999999999998E-3</v>
      </c>
    </row>
    <row r="45" spans="1:132" s="37" customFormat="1" ht="12.75">
      <c r="A45" s="38"/>
      <c r="B45" s="16"/>
      <c r="C45" s="38" t="s">
        <v>357</v>
      </c>
      <c r="D45" s="16"/>
      <c r="E45" s="16" t="s">
        <v>358</v>
      </c>
      <c r="F45" s="16" t="s">
        <v>463</v>
      </c>
      <c r="G45" s="39" t="s">
        <v>464</v>
      </c>
      <c r="H45" s="39" t="s">
        <v>439</v>
      </c>
      <c r="I45" s="40">
        <v>43314</v>
      </c>
      <c r="J45" s="41">
        <v>50</v>
      </c>
      <c r="K45" s="42">
        <v>8</v>
      </c>
      <c r="L45" s="43">
        <v>3</v>
      </c>
      <c r="M45" s="42" t="s">
        <v>362</v>
      </c>
      <c r="N45" s="42" t="s">
        <v>363</v>
      </c>
      <c r="O45" s="42"/>
      <c r="P45" s="42" t="s">
        <v>364</v>
      </c>
      <c r="Q45" s="38">
        <v>63</v>
      </c>
      <c r="R45" s="38">
        <v>5</v>
      </c>
      <c r="S45" s="38" t="s">
        <v>356</v>
      </c>
      <c r="T45" s="44"/>
      <c r="U45" s="45"/>
      <c r="V45" s="46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54"/>
      <c r="AH45" s="47"/>
      <c r="AI45" s="47"/>
      <c r="AJ45" s="47"/>
      <c r="AK45" s="27">
        <v>127325639.44789168</v>
      </c>
      <c r="AL45" s="27">
        <v>44.7</v>
      </c>
      <c r="AM45" s="27">
        <v>27181</v>
      </c>
      <c r="AN45" s="27">
        <v>22277</v>
      </c>
      <c r="AO45" s="27">
        <v>74237</v>
      </c>
      <c r="AP45" s="27">
        <v>249346</v>
      </c>
      <c r="AQ45" s="27">
        <v>866</v>
      </c>
      <c r="AR45" s="27">
        <v>25971</v>
      </c>
      <c r="AS45" s="27">
        <v>52848</v>
      </c>
      <c r="AT45" s="27">
        <v>51.7</v>
      </c>
      <c r="AU45" s="27">
        <v>7416</v>
      </c>
      <c r="AV45" s="27">
        <v>7482</v>
      </c>
      <c r="AW45" s="27">
        <v>44.7</v>
      </c>
      <c r="AX45" s="27">
        <v>41.5</v>
      </c>
      <c r="AY45" s="27">
        <v>42.3</v>
      </c>
      <c r="AZ45" s="27">
        <v>223</v>
      </c>
      <c r="BA45" s="27">
        <v>103382</v>
      </c>
      <c r="BB45" s="27">
        <v>40.1</v>
      </c>
      <c r="BC45" s="27">
        <v>57.3</v>
      </c>
      <c r="BD45" s="27">
        <v>41.3</v>
      </c>
      <c r="BE45" s="27">
        <v>41.8</v>
      </c>
      <c r="BF45" s="27">
        <v>53</v>
      </c>
      <c r="BG45" s="27">
        <v>51.5</v>
      </c>
      <c r="BH45" s="27">
        <v>53.2</v>
      </c>
      <c r="BI45" s="27">
        <v>32.5</v>
      </c>
      <c r="BJ45" s="27">
        <v>26.2</v>
      </c>
      <c r="BK45" s="27">
        <v>67.599999999999994</v>
      </c>
      <c r="BL45" s="27">
        <v>41.4</v>
      </c>
      <c r="BM45" s="27">
        <v>41.5</v>
      </c>
      <c r="BN45" s="27">
        <v>42.4</v>
      </c>
      <c r="BO45" s="27">
        <v>42.2</v>
      </c>
      <c r="BP45" s="27">
        <v>40.5</v>
      </c>
      <c r="BQ45" s="27">
        <v>22.7</v>
      </c>
      <c r="BR45" s="27">
        <v>37.4</v>
      </c>
      <c r="BS45" s="27">
        <v>29</v>
      </c>
      <c r="BT45" s="27">
        <v>42.1</v>
      </c>
      <c r="BU45" s="27">
        <v>66.099999999999994</v>
      </c>
      <c r="BV45" s="27">
        <v>38.6</v>
      </c>
      <c r="BW45" s="27">
        <v>40.200000000000003</v>
      </c>
      <c r="BX45" s="27">
        <v>50.9</v>
      </c>
      <c r="BY45" s="27">
        <v>38.6</v>
      </c>
      <c r="BZ45" s="27">
        <v>39.5</v>
      </c>
      <c r="CA45" s="27">
        <v>41.9</v>
      </c>
      <c r="CB45" s="27">
        <v>4.03</v>
      </c>
      <c r="CC45" s="27">
        <v>48.4</v>
      </c>
      <c r="CD45" s="27">
        <v>34.6</v>
      </c>
      <c r="CE45" s="27">
        <v>40.299999999999997</v>
      </c>
      <c r="CF45" s="27">
        <v>40.9</v>
      </c>
      <c r="CG45" s="27"/>
      <c r="CH45" s="29">
        <v>0.314</v>
      </c>
      <c r="CI45" s="29">
        <v>16.7</v>
      </c>
      <c r="CJ45" s="29">
        <v>0.19900000000000001</v>
      </c>
      <c r="CK45" s="29">
        <v>0.65300000000000002</v>
      </c>
      <c r="CL45" s="29">
        <v>118</v>
      </c>
      <c r="CM45" s="29">
        <v>25.9</v>
      </c>
      <c r="CN45" s="29">
        <v>5.19</v>
      </c>
      <c r="CO45" s="29">
        <v>144</v>
      </c>
      <c r="CP45" s="29">
        <v>0.159</v>
      </c>
      <c r="CQ45" s="29">
        <v>2.13</v>
      </c>
      <c r="CR45" s="29">
        <v>0.77500000000000002</v>
      </c>
      <c r="CS45" s="29">
        <v>5.2600000000000001E-2</v>
      </c>
      <c r="CT45" s="29">
        <v>0.85899999999999999</v>
      </c>
      <c r="CU45" s="29">
        <v>0.75</v>
      </c>
      <c r="CV45" s="29">
        <v>0.38</v>
      </c>
      <c r="CW45" s="29">
        <v>10</v>
      </c>
      <c r="CX45" s="29">
        <v>5.3600000000000002E-2</v>
      </c>
      <c r="CY45" s="29">
        <v>0.26700000000000002</v>
      </c>
      <c r="CZ45" s="29">
        <v>0.157</v>
      </c>
      <c r="DA45" s="29">
        <v>9.9099999999999994E-2</v>
      </c>
      <c r="DB45" s="29">
        <v>0.442</v>
      </c>
      <c r="DC45" s="29">
        <v>4.1799999999999997E-2</v>
      </c>
      <c r="DD45" s="29">
        <v>5.6599999999999998E-2</v>
      </c>
      <c r="DE45" s="29">
        <v>0.439</v>
      </c>
      <c r="DF45" s="29">
        <v>0.29399999999999998</v>
      </c>
      <c r="DG45" s="29">
        <v>4.2700000000000004E-3</v>
      </c>
      <c r="DH45" s="29">
        <v>3.5999999999999999E-3</v>
      </c>
      <c r="DI45" s="29">
        <v>2.75E-2</v>
      </c>
      <c r="DJ45" s="29">
        <v>7.1300000000000002E-2</v>
      </c>
      <c r="DK45" s="29">
        <v>9.9900000000000006E-3</v>
      </c>
      <c r="DL45" s="29">
        <v>7.5699999999999997E-4</v>
      </c>
      <c r="DM45" s="29">
        <v>4.9799999999999997E-2</v>
      </c>
      <c r="DN45" s="29">
        <v>2.63E-2</v>
      </c>
      <c r="DO45" s="29">
        <v>0.502</v>
      </c>
      <c r="DP45" s="29">
        <v>7.2499999999999995E-2</v>
      </c>
      <c r="DQ45" s="29">
        <v>4.1799999999999997E-2</v>
      </c>
      <c r="DR45" s="29">
        <v>4.7400000000000003E-3</v>
      </c>
      <c r="DS45" s="29">
        <v>8.6999999999999994E-3</v>
      </c>
      <c r="DT45" s="29">
        <v>5.4599999999999996E-3</v>
      </c>
      <c r="DU45" s="29">
        <v>3.2899999999999997E-4</v>
      </c>
      <c r="DV45" s="29">
        <v>4.6499999999999996E-3</v>
      </c>
      <c r="DW45" s="29">
        <v>2.18E-2</v>
      </c>
      <c r="DX45" s="29">
        <v>3.1800000000000002E-2</v>
      </c>
      <c r="DY45" s="29">
        <v>2.1499999999999998E-2</v>
      </c>
      <c r="DZ45" s="29">
        <v>2.01E-2</v>
      </c>
      <c r="EA45" s="29">
        <v>9.4900000000000002E-3</v>
      </c>
      <c r="EB45" s="29">
        <v>8.1499999999999993E-3</v>
      </c>
    </row>
    <row r="46" spans="1:132" s="37" customFormat="1" ht="12.75">
      <c r="A46" s="38"/>
      <c r="B46" s="16"/>
      <c r="C46" s="38" t="s">
        <v>357</v>
      </c>
      <c r="D46" s="16"/>
      <c r="E46" s="16" t="s">
        <v>358</v>
      </c>
      <c r="F46" s="16" t="s">
        <v>465</v>
      </c>
      <c r="G46" s="39" t="s">
        <v>466</v>
      </c>
      <c r="H46" s="39" t="s">
        <v>439</v>
      </c>
      <c r="I46" s="40">
        <v>43314</v>
      </c>
      <c r="J46" s="41">
        <v>50</v>
      </c>
      <c r="K46" s="42">
        <v>8</v>
      </c>
      <c r="L46" s="43">
        <v>3</v>
      </c>
      <c r="M46" s="42" t="s">
        <v>362</v>
      </c>
      <c r="N46" s="42" t="s">
        <v>363</v>
      </c>
      <c r="O46" s="42"/>
      <c r="P46" s="42" t="s">
        <v>364</v>
      </c>
      <c r="Q46" s="38">
        <v>0</v>
      </c>
      <c r="R46" s="38">
        <v>1</v>
      </c>
      <c r="S46" s="38" t="s">
        <v>356</v>
      </c>
      <c r="T46" s="44"/>
      <c r="U46" s="45"/>
      <c r="V46" s="46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54"/>
      <c r="AH46" s="47"/>
      <c r="AI46" s="47"/>
      <c r="AJ46" s="47"/>
      <c r="AK46" s="27" t="s">
        <v>356</v>
      </c>
      <c r="AL46" s="27" t="s">
        <v>356</v>
      </c>
      <c r="AM46" s="27" t="s">
        <v>356</v>
      </c>
      <c r="AN46" s="27" t="s">
        <v>356</v>
      </c>
      <c r="AO46" s="27" t="s">
        <v>356</v>
      </c>
      <c r="AP46" s="27" t="s">
        <v>356</v>
      </c>
      <c r="AQ46" s="27" t="s">
        <v>356</v>
      </c>
      <c r="AR46" s="27" t="s">
        <v>356</v>
      </c>
      <c r="AS46" s="27" t="s">
        <v>356</v>
      </c>
      <c r="AT46" s="27" t="s">
        <v>356</v>
      </c>
      <c r="AU46" s="27" t="s">
        <v>356</v>
      </c>
      <c r="AV46" s="27" t="s">
        <v>356</v>
      </c>
      <c r="AW46" s="27" t="s">
        <v>356</v>
      </c>
      <c r="AX46" s="27" t="s">
        <v>356</v>
      </c>
      <c r="AY46" s="27" t="s">
        <v>356</v>
      </c>
      <c r="AZ46" s="27" t="s">
        <v>356</v>
      </c>
      <c r="BA46" s="27" t="s">
        <v>356</v>
      </c>
      <c r="BB46" s="27" t="s">
        <v>356</v>
      </c>
      <c r="BC46" s="27" t="s">
        <v>356</v>
      </c>
      <c r="BD46" s="27" t="s">
        <v>356</v>
      </c>
      <c r="BE46" s="27" t="s">
        <v>356</v>
      </c>
      <c r="BF46" s="27" t="s">
        <v>356</v>
      </c>
      <c r="BG46" s="27" t="s">
        <v>356</v>
      </c>
      <c r="BH46" s="27" t="s">
        <v>356</v>
      </c>
      <c r="BI46" s="27" t="s">
        <v>356</v>
      </c>
      <c r="BJ46" s="27" t="s">
        <v>356</v>
      </c>
      <c r="BK46" s="27" t="s">
        <v>356</v>
      </c>
      <c r="BL46" s="27" t="s">
        <v>356</v>
      </c>
      <c r="BM46" s="27" t="s">
        <v>356</v>
      </c>
      <c r="BN46" s="27" t="s">
        <v>356</v>
      </c>
      <c r="BO46" s="27" t="s">
        <v>356</v>
      </c>
      <c r="BP46" s="27" t="s">
        <v>356</v>
      </c>
      <c r="BQ46" s="27" t="s">
        <v>356</v>
      </c>
      <c r="BR46" s="27" t="s">
        <v>356</v>
      </c>
      <c r="BS46" s="27" t="s">
        <v>356</v>
      </c>
      <c r="BT46" s="27" t="s">
        <v>356</v>
      </c>
      <c r="BU46" s="27" t="s">
        <v>356</v>
      </c>
      <c r="BV46" s="27" t="s">
        <v>356</v>
      </c>
      <c r="BW46" s="27" t="s">
        <v>356</v>
      </c>
      <c r="BX46" s="27" t="s">
        <v>356</v>
      </c>
      <c r="BY46" s="27" t="s">
        <v>356</v>
      </c>
      <c r="BZ46" s="27" t="s">
        <v>356</v>
      </c>
      <c r="CA46" s="27" t="s">
        <v>356</v>
      </c>
      <c r="CB46" s="27" t="s">
        <v>356</v>
      </c>
      <c r="CC46" s="27" t="s">
        <v>356</v>
      </c>
      <c r="CD46" s="27" t="s">
        <v>356</v>
      </c>
      <c r="CE46" s="27" t="s">
        <v>356</v>
      </c>
      <c r="CF46" s="27" t="s">
        <v>356</v>
      </c>
      <c r="CG46" s="27"/>
      <c r="CH46" s="29" t="s">
        <v>356</v>
      </c>
      <c r="CI46" s="29" t="s">
        <v>356</v>
      </c>
      <c r="CJ46" s="29" t="s">
        <v>356</v>
      </c>
      <c r="CK46" s="29" t="s">
        <v>356</v>
      </c>
      <c r="CL46" s="29" t="s">
        <v>356</v>
      </c>
      <c r="CM46" s="29" t="s">
        <v>356</v>
      </c>
      <c r="CN46" s="29" t="s">
        <v>356</v>
      </c>
      <c r="CO46" s="29" t="s">
        <v>356</v>
      </c>
      <c r="CP46" s="29" t="s">
        <v>356</v>
      </c>
      <c r="CQ46" s="29" t="s">
        <v>356</v>
      </c>
      <c r="CR46" s="29" t="s">
        <v>356</v>
      </c>
      <c r="CS46" s="29" t="s">
        <v>356</v>
      </c>
      <c r="CT46" s="29" t="s">
        <v>356</v>
      </c>
      <c r="CU46" s="29" t="s">
        <v>356</v>
      </c>
      <c r="CV46" s="29" t="s">
        <v>356</v>
      </c>
      <c r="CW46" s="29" t="s">
        <v>356</v>
      </c>
      <c r="CX46" s="29" t="s">
        <v>356</v>
      </c>
      <c r="CY46" s="29" t="s">
        <v>356</v>
      </c>
      <c r="CZ46" s="29" t="s">
        <v>356</v>
      </c>
      <c r="DA46" s="29" t="s">
        <v>356</v>
      </c>
      <c r="DB46" s="29" t="s">
        <v>356</v>
      </c>
      <c r="DC46" s="29" t="s">
        <v>356</v>
      </c>
      <c r="DD46" s="29" t="s">
        <v>356</v>
      </c>
      <c r="DE46" s="29" t="s">
        <v>356</v>
      </c>
      <c r="DF46" s="29" t="s">
        <v>356</v>
      </c>
      <c r="DG46" s="29" t="s">
        <v>356</v>
      </c>
      <c r="DH46" s="29" t="s">
        <v>356</v>
      </c>
      <c r="DI46" s="29" t="s">
        <v>356</v>
      </c>
      <c r="DJ46" s="29" t="s">
        <v>356</v>
      </c>
      <c r="DK46" s="29" t="s">
        <v>356</v>
      </c>
      <c r="DL46" s="29" t="s">
        <v>356</v>
      </c>
      <c r="DM46" s="29" t="s">
        <v>356</v>
      </c>
      <c r="DN46" s="29" t="s">
        <v>356</v>
      </c>
      <c r="DO46" s="29" t="s">
        <v>356</v>
      </c>
      <c r="DP46" s="29" t="s">
        <v>356</v>
      </c>
      <c r="DQ46" s="29" t="s">
        <v>356</v>
      </c>
      <c r="DR46" s="29" t="s">
        <v>356</v>
      </c>
      <c r="DS46" s="29" t="s">
        <v>356</v>
      </c>
      <c r="DT46" s="29" t="s">
        <v>356</v>
      </c>
      <c r="DU46" s="29" t="s">
        <v>356</v>
      </c>
      <c r="DV46" s="29" t="s">
        <v>356</v>
      </c>
      <c r="DW46" s="29" t="s">
        <v>356</v>
      </c>
      <c r="DX46" s="29" t="s">
        <v>356</v>
      </c>
      <c r="DY46" s="29" t="s">
        <v>356</v>
      </c>
      <c r="DZ46" s="29" t="s">
        <v>356</v>
      </c>
      <c r="EA46" s="29" t="s">
        <v>356</v>
      </c>
      <c r="EB46" s="29" t="s">
        <v>356</v>
      </c>
    </row>
    <row r="47" spans="1:132" s="37" customFormat="1" ht="12.75">
      <c r="A47" s="38"/>
      <c r="B47" s="16"/>
      <c r="C47" s="38" t="s">
        <v>357</v>
      </c>
      <c r="D47" s="16"/>
      <c r="E47" s="16" t="s">
        <v>358</v>
      </c>
      <c r="F47" s="16" t="s">
        <v>467</v>
      </c>
      <c r="G47" s="39" t="s">
        <v>468</v>
      </c>
      <c r="H47" s="39" t="s">
        <v>439</v>
      </c>
      <c r="I47" s="40">
        <v>43316</v>
      </c>
      <c r="J47" s="41">
        <v>50</v>
      </c>
      <c r="K47" s="42">
        <v>8</v>
      </c>
      <c r="L47" s="43">
        <v>3</v>
      </c>
      <c r="M47" s="42" t="s">
        <v>362</v>
      </c>
      <c r="N47" s="42" t="s">
        <v>469</v>
      </c>
      <c r="O47" s="42"/>
      <c r="P47" s="42" t="s">
        <v>364</v>
      </c>
      <c r="Q47" s="38">
        <v>63</v>
      </c>
      <c r="R47" s="38">
        <v>5</v>
      </c>
      <c r="S47" s="38" t="s">
        <v>356</v>
      </c>
      <c r="T47" s="44"/>
      <c r="U47" s="45"/>
      <c r="V47" s="46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54"/>
      <c r="AH47" s="47"/>
      <c r="AI47" s="47"/>
      <c r="AJ47" s="47"/>
      <c r="AK47" s="27">
        <v>112934835.96478769</v>
      </c>
      <c r="AL47" s="27">
        <v>41.9</v>
      </c>
      <c r="AM47" s="27">
        <v>27629</v>
      </c>
      <c r="AN47" s="27">
        <v>22172</v>
      </c>
      <c r="AO47" s="27">
        <v>74694</v>
      </c>
      <c r="AP47" s="27">
        <v>256543</v>
      </c>
      <c r="AQ47" s="27">
        <v>865</v>
      </c>
      <c r="AR47" s="27">
        <v>25820</v>
      </c>
      <c r="AS47" s="27">
        <v>52287</v>
      </c>
      <c r="AT47" s="27">
        <v>53.6</v>
      </c>
      <c r="AU47" s="27">
        <v>7656</v>
      </c>
      <c r="AV47" s="27">
        <v>7511</v>
      </c>
      <c r="AW47" s="27">
        <v>44.2</v>
      </c>
      <c r="AX47" s="27">
        <v>41.4</v>
      </c>
      <c r="AY47" s="27">
        <v>44.1</v>
      </c>
      <c r="AZ47" s="27">
        <v>222</v>
      </c>
      <c r="BA47" s="27">
        <v>103382</v>
      </c>
      <c r="BB47" s="27">
        <v>39.5</v>
      </c>
      <c r="BC47" s="27">
        <v>58.7</v>
      </c>
      <c r="BD47" s="27">
        <v>44</v>
      </c>
      <c r="BE47" s="27">
        <v>42.8</v>
      </c>
      <c r="BF47" s="27">
        <v>53.4</v>
      </c>
      <c r="BG47" s="27">
        <v>55.8</v>
      </c>
      <c r="BH47" s="27">
        <v>54.9</v>
      </c>
      <c r="BI47" s="27">
        <v>32.299999999999997</v>
      </c>
      <c r="BJ47" s="27">
        <v>27.3</v>
      </c>
      <c r="BK47" s="27">
        <v>71.099999999999994</v>
      </c>
      <c r="BL47" s="27">
        <v>42.6</v>
      </c>
      <c r="BM47" s="27">
        <v>43.3</v>
      </c>
      <c r="BN47" s="27">
        <v>42</v>
      </c>
      <c r="BO47" s="27">
        <v>43.3</v>
      </c>
      <c r="BP47" s="27">
        <v>40.4</v>
      </c>
      <c r="BQ47" s="27">
        <v>23.5</v>
      </c>
      <c r="BR47" s="27">
        <v>38.6</v>
      </c>
      <c r="BS47" s="27">
        <v>29.5</v>
      </c>
      <c r="BT47" s="27">
        <v>45</v>
      </c>
      <c r="BU47" s="27">
        <v>69.099999999999994</v>
      </c>
      <c r="BV47" s="27">
        <v>40.200000000000003</v>
      </c>
      <c r="BW47" s="27">
        <v>42.4</v>
      </c>
      <c r="BX47" s="27">
        <v>53.1</v>
      </c>
      <c r="BY47" s="27">
        <v>40.299999999999997</v>
      </c>
      <c r="BZ47" s="27">
        <v>42.5</v>
      </c>
      <c r="CA47" s="27">
        <v>45.3</v>
      </c>
      <c r="CB47" s="27">
        <v>4.22</v>
      </c>
      <c r="CC47" s="27">
        <v>51.7</v>
      </c>
      <c r="CD47" s="27">
        <v>36.200000000000003</v>
      </c>
      <c r="CE47" s="27">
        <v>42.2</v>
      </c>
      <c r="CF47" s="27">
        <v>42.3</v>
      </c>
      <c r="CG47" s="27"/>
      <c r="CH47" s="29">
        <v>0.50900000000000001</v>
      </c>
      <c r="CI47" s="29">
        <v>20</v>
      </c>
      <c r="CJ47" s="29">
        <v>0.21099999999999999</v>
      </c>
      <c r="CK47" s="29">
        <v>0.70399999999999996</v>
      </c>
      <c r="CL47" s="29">
        <v>118</v>
      </c>
      <c r="CM47" s="29">
        <v>31.3</v>
      </c>
      <c r="CN47" s="29">
        <v>5.56</v>
      </c>
      <c r="CO47" s="29">
        <v>112</v>
      </c>
      <c r="CP47" s="29">
        <v>0.17499999999999999</v>
      </c>
      <c r="CQ47" s="29">
        <v>0.66800000000000004</v>
      </c>
      <c r="CR47" s="29">
        <v>0.626</v>
      </c>
      <c r="CS47" s="29">
        <v>7.4399999999999994E-2</v>
      </c>
      <c r="CT47" s="29">
        <v>0.78600000000000003</v>
      </c>
      <c r="CU47" s="29">
        <v>1.06</v>
      </c>
      <c r="CV47" s="29">
        <v>0.38600000000000001</v>
      </c>
      <c r="CW47" s="29">
        <v>10.7</v>
      </c>
      <c r="CX47" s="29">
        <v>3.6400000000000002E-2</v>
      </c>
      <c r="CY47" s="29">
        <v>0.38600000000000001</v>
      </c>
      <c r="CZ47" s="29">
        <v>0.13900000000000001</v>
      </c>
      <c r="DA47" s="29">
        <v>0.14799999999999999</v>
      </c>
      <c r="DB47" s="29">
        <v>0.56899999999999995</v>
      </c>
      <c r="DC47" s="29">
        <v>5.5199999999999999E-2</v>
      </c>
      <c r="DD47" s="29">
        <v>3.2199999999999999E-2</v>
      </c>
      <c r="DE47" s="29">
        <v>0.39400000000000002</v>
      </c>
      <c r="DF47" s="29">
        <v>0.29799999999999999</v>
      </c>
      <c r="DG47" s="29">
        <v>9.8700000000000003E-3</v>
      </c>
      <c r="DH47" s="29">
        <v>2.8400000000000001E-3</v>
      </c>
      <c r="DI47" s="29">
        <v>3.85E-2</v>
      </c>
      <c r="DJ47" s="29">
        <v>0.13600000000000001</v>
      </c>
      <c r="DK47" s="29">
        <v>5.4299999999999999E-3</v>
      </c>
      <c r="DL47" s="29">
        <v>7.3700000000000002E-2</v>
      </c>
      <c r="DM47" s="29">
        <v>4.8300000000000003E-2</v>
      </c>
      <c r="DN47" s="29">
        <v>1.9800000000000002E-2</v>
      </c>
      <c r="DO47" s="29">
        <v>0.52200000000000002</v>
      </c>
      <c r="DP47" s="29">
        <v>8.2699999999999996E-2</v>
      </c>
      <c r="DQ47" s="29">
        <v>4.5699999999999998E-2</v>
      </c>
      <c r="DR47" s="29">
        <v>5.62E-3</v>
      </c>
      <c r="DS47" s="29">
        <v>9.5300000000000003E-3</v>
      </c>
      <c r="DT47" s="29">
        <v>2.14E-3</v>
      </c>
      <c r="DU47" s="29">
        <v>3.6400000000000002E-2</v>
      </c>
      <c r="DV47" s="29">
        <v>5.4200000000000003E-3</v>
      </c>
      <c r="DW47" s="29">
        <v>9.9699999999999997E-3</v>
      </c>
      <c r="DX47" s="29">
        <v>1.5900000000000001E-2</v>
      </c>
      <c r="DY47" s="29">
        <v>3.0499999999999999E-2</v>
      </c>
      <c r="DZ47" s="29">
        <v>2.1100000000000001E-2</v>
      </c>
      <c r="EA47" s="29">
        <v>5.4400000000000004E-3</v>
      </c>
      <c r="EB47" s="29">
        <v>8.2500000000000004E-3</v>
      </c>
    </row>
    <row r="48" spans="1:132" s="37" customFormat="1" ht="12.75">
      <c r="A48" s="38"/>
      <c r="B48" s="16"/>
      <c r="C48" s="38" t="s">
        <v>357</v>
      </c>
      <c r="D48" s="16"/>
      <c r="E48" s="16" t="s">
        <v>358</v>
      </c>
      <c r="F48" s="16" t="s">
        <v>470</v>
      </c>
      <c r="G48" s="39" t="s">
        <v>468</v>
      </c>
      <c r="H48" s="39" t="s">
        <v>439</v>
      </c>
      <c r="I48" s="40">
        <v>43317</v>
      </c>
      <c r="J48" s="41">
        <v>50</v>
      </c>
      <c r="K48" s="42">
        <v>8</v>
      </c>
      <c r="L48" s="43">
        <v>3</v>
      </c>
      <c r="M48" s="42" t="s">
        <v>362</v>
      </c>
      <c r="N48" s="42" t="s">
        <v>471</v>
      </c>
      <c r="O48" s="42"/>
      <c r="P48" s="42" t="s">
        <v>364</v>
      </c>
      <c r="Q48" s="38">
        <v>63</v>
      </c>
      <c r="R48" s="38">
        <v>5</v>
      </c>
      <c r="S48" s="38" t="s">
        <v>356</v>
      </c>
      <c r="T48" s="44"/>
      <c r="U48" s="45"/>
      <c r="V48" s="46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54"/>
      <c r="AH48" s="47"/>
      <c r="AI48" s="47"/>
      <c r="AJ48" s="47"/>
      <c r="AK48" s="27">
        <v>116288370.19662081</v>
      </c>
      <c r="AL48" s="27">
        <v>41.5</v>
      </c>
      <c r="AM48" s="27">
        <v>25928</v>
      </c>
      <c r="AN48" s="27">
        <v>20986</v>
      </c>
      <c r="AO48" s="27">
        <v>71152</v>
      </c>
      <c r="AP48" s="27">
        <v>241981</v>
      </c>
      <c r="AQ48" s="27">
        <v>856</v>
      </c>
      <c r="AR48" s="27">
        <v>24557</v>
      </c>
      <c r="AS48" s="27">
        <v>50417</v>
      </c>
      <c r="AT48" s="27">
        <v>51.6</v>
      </c>
      <c r="AU48" s="27">
        <v>7288</v>
      </c>
      <c r="AV48" s="27">
        <v>7282</v>
      </c>
      <c r="AW48" s="27">
        <v>42.7</v>
      </c>
      <c r="AX48" s="27">
        <v>42.2</v>
      </c>
      <c r="AY48" s="27">
        <v>40.700000000000003</v>
      </c>
      <c r="AZ48" s="27">
        <v>220</v>
      </c>
      <c r="BA48" s="27">
        <v>103382</v>
      </c>
      <c r="BB48" s="27">
        <v>39.799999999999997</v>
      </c>
      <c r="BC48" s="27">
        <v>58.7</v>
      </c>
      <c r="BD48" s="27">
        <v>42.1</v>
      </c>
      <c r="BE48" s="27">
        <v>41.6</v>
      </c>
      <c r="BF48" s="27">
        <v>53.4</v>
      </c>
      <c r="BG48" s="27">
        <v>54.2</v>
      </c>
      <c r="BH48" s="27">
        <v>54.3</v>
      </c>
      <c r="BI48" s="27">
        <v>31.4</v>
      </c>
      <c r="BJ48" s="27">
        <v>26.7</v>
      </c>
      <c r="BK48" s="27">
        <v>68.8</v>
      </c>
      <c r="BL48" s="27">
        <v>42.6</v>
      </c>
      <c r="BM48" s="27">
        <v>42</v>
      </c>
      <c r="BN48" s="27">
        <v>41</v>
      </c>
      <c r="BO48" s="27">
        <v>42.1</v>
      </c>
      <c r="BP48" s="27">
        <v>38.5</v>
      </c>
      <c r="BQ48" s="27">
        <v>22.8</v>
      </c>
      <c r="BR48" s="27">
        <v>38</v>
      </c>
      <c r="BS48" s="27">
        <v>28.6</v>
      </c>
      <c r="BT48" s="27">
        <v>41.8</v>
      </c>
      <c r="BU48" s="27">
        <v>67.2</v>
      </c>
      <c r="BV48" s="27">
        <v>39.5</v>
      </c>
      <c r="BW48" s="27">
        <v>41.9</v>
      </c>
      <c r="BX48" s="27">
        <v>51.4</v>
      </c>
      <c r="BY48" s="27">
        <v>38.700000000000003</v>
      </c>
      <c r="BZ48" s="27">
        <v>39.200000000000003</v>
      </c>
      <c r="CA48" s="27">
        <v>42.3</v>
      </c>
      <c r="CB48" s="27">
        <v>4.0199999999999996</v>
      </c>
      <c r="CC48" s="27">
        <v>50.3</v>
      </c>
      <c r="CD48" s="27">
        <v>34.799999999999997</v>
      </c>
      <c r="CE48" s="27">
        <v>41.1</v>
      </c>
      <c r="CF48" s="27">
        <v>41.2</v>
      </c>
      <c r="CG48" s="27"/>
      <c r="CH48" s="29">
        <v>0.42899999999999999</v>
      </c>
      <c r="CI48" s="29">
        <v>19.7</v>
      </c>
      <c r="CJ48" s="29">
        <v>0.19700000000000001</v>
      </c>
      <c r="CK48" s="29">
        <v>0.74099999999999999</v>
      </c>
      <c r="CL48" s="29">
        <v>103</v>
      </c>
      <c r="CM48" s="29">
        <v>26.8</v>
      </c>
      <c r="CN48" s="29">
        <v>4.75</v>
      </c>
      <c r="CO48" s="29">
        <v>145</v>
      </c>
      <c r="CP48" s="29">
        <v>0.19500000000000001</v>
      </c>
      <c r="CQ48" s="29">
        <v>0.81</v>
      </c>
      <c r="CR48" s="29">
        <v>0.88500000000000001</v>
      </c>
      <c r="CS48" s="29">
        <v>4.6899999999999997E-2</v>
      </c>
      <c r="CT48" s="29">
        <v>0.97799999999999998</v>
      </c>
      <c r="CU48" s="29">
        <v>1.28</v>
      </c>
      <c r="CV48" s="29">
        <v>0.49199999999999999</v>
      </c>
      <c r="CW48" s="29">
        <v>8.58</v>
      </c>
      <c r="CX48" s="29">
        <v>3.3099999999999997E-2</v>
      </c>
      <c r="CY48" s="29">
        <v>0.26600000000000001</v>
      </c>
      <c r="CZ48" s="29">
        <v>0.217</v>
      </c>
      <c r="DA48" s="29">
        <v>0.19500000000000001</v>
      </c>
      <c r="DB48" s="29">
        <v>0.28999999999999998</v>
      </c>
      <c r="DC48" s="29">
        <v>3.2800000000000003E-2</v>
      </c>
      <c r="DD48" s="29">
        <v>7.51E-2</v>
      </c>
      <c r="DE48" s="29">
        <v>0.52900000000000003</v>
      </c>
      <c r="DF48" s="29">
        <v>0.29399999999999998</v>
      </c>
      <c r="DG48" s="29">
        <v>7.2500000000000004E-3</v>
      </c>
      <c r="DH48" s="29">
        <v>4.64E-3</v>
      </c>
      <c r="DI48" s="29">
        <v>1.7000000000000001E-2</v>
      </c>
      <c r="DJ48" s="29">
        <v>0.109</v>
      </c>
      <c r="DK48" s="29">
        <v>5.2700000000000004E-3</v>
      </c>
      <c r="DL48" s="29">
        <v>7.1499999999999994E-2</v>
      </c>
      <c r="DM48" s="29">
        <v>4.3499999999999997E-2</v>
      </c>
      <c r="DN48" s="29">
        <v>2.6100000000000002E-2</v>
      </c>
      <c r="DO48" s="29">
        <v>0.55100000000000005</v>
      </c>
      <c r="DP48" s="29">
        <v>6.9199999999999998E-2</v>
      </c>
      <c r="DQ48" s="29">
        <v>4.7899999999999998E-2</v>
      </c>
      <c r="DR48" s="29">
        <v>2.2499999999999998E-3</v>
      </c>
      <c r="DS48" s="29">
        <v>4.62E-3</v>
      </c>
      <c r="DT48" s="29">
        <v>4.5900000000000003E-3</v>
      </c>
      <c r="DU48" s="29">
        <v>3.1099999999999999E-2</v>
      </c>
      <c r="DV48" s="29">
        <v>3.9500000000000004E-3</v>
      </c>
      <c r="DW48" s="29">
        <v>2.3099999999999999E-2</v>
      </c>
      <c r="DX48" s="29">
        <v>1.9699999999999999E-2</v>
      </c>
      <c r="DY48" s="29">
        <v>2.8500000000000001E-2</v>
      </c>
      <c r="DZ48" s="29">
        <v>2.1999999999999999E-2</v>
      </c>
      <c r="EA48" s="29">
        <v>5.1999999999999998E-3</v>
      </c>
      <c r="EB48" s="29">
        <v>4.6100000000000004E-3</v>
      </c>
    </row>
    <row r="49" spans="1:132" s="37" customFormat="1" ht="12.75">
      <c r="A49" s="38"/>
      <c r="B49" s="16"/>
      <c r="C49" s="38" t="s">
        <v>357</v>
      </c>
      <c r="D49" s="16"/>
      <c r="E49" s="16" t="s">
        <v>358</v>
      </c>
      <c r="F49" s="16" t="s">
        <v>472</v>
      </c>
      <c r="G49" s="39" t="s">
        <v>468</v>
      </c>
      <c r="H49" s="39" t="s">
        <v>439</v>
      </c>
      <c r="I49" s="40">
        <v>43318</v>
      </c>
      <c r="J49" s="41">
        <v>50</v>
      </c>
      <c r="K49" s="42">
        <v>8</v>
      </c>
      <c r="L49" s="43">
        <v>3</v>
      </c>
      <c r="M49" s="42" t="s">
        <v>362</v>
      </c>
      <c r="N49" s="42" t="s">
        <v>473</v>
      </c>
      <c r="O49" s="42"/>
      <c r="P49" s="42" t="s">
        <v>364</v>
      </c>
      <c r="Q49" s="38">
        <v>0</v>
      </c>
      <c r="R49" s="38">
        <v>1</v>
      </c>
      <c r="S49" s="38" t="s">
        <v>356</v>
      </c>
      <c r="T49" s="44"/>
      <c r="U49" s="45"/>
      <c r="V49" s="46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54"/>
      <c r="AH49" s="47"/>
      <c r="AI49" s="47"/>
      <c r="AJ49" s="47"/>
      <c r="AK49" s="27" t="s">
        <v>356</v>
      </c>
      <c r="AL49" s="27" t="s">
        <v>356</v>
      </c>
      <c r="AM49" s="27" t="s">
        <v>356</v>
      </c>
      <c r="AN49" s="27" t="s">
        <v>356</v>
      </c>
      <c r="AO49" s="27" t="s">
        <v>356</v>
      </c>
      <c r="AP49" s="27" t="s">
        <v>356</v>
      </c>
      <c r="AQ49" s="27" t="s">
        <v>356</v>
      </c>
      <c r="AR49" s="27" t="s">
        <v>356</v>
      </c>
      <c r="AS49" s="27" t="s">
        <v>356</v>
      </c>
      <c r="AT49" s="27" t="s">
        <v>356</v>
      </c>
      <c r="AU49" s="27" t="s">
        <v>356</v>
      </c>
      <c r="AV49" s="27" t="s">
        <v>356</v>
      </c>
      <c r="AW49" s="27" t="s">
        <v>356</v>
      </c>
      <c r="AX49" s="27" t="s">
        <v>356</v>
      </c>
      <c r="AY49" s="27" t="s">
        <v>356</v>
      </c>
      <c r="AZ49" s="27" t="s">
        <v>356</v>
      </c>
      <c r="BA49" s="27" t="s">
        <v>356</v>
      </c>
      <c r="BB49" s="27" t="s">
        <v>356</v>
      </c>
      <c r="BC49" s="27" t="s">
        <v>356</v>
      </c>
      <c r="BD49" s="27" t="s">
        <v>356</v>
      </c>
      <c r="BE49" s="27" t="s">
        <v>356</v>
      </c>
      <c r="BF49" s="27" t="s">
        <v>356</v>
      </c>
      <c r="BG49" s="27" t="s">
        <v>356</v>
      </c>
      <c r="BH49" s="27" t="s">
        <v>356</v>
      </c>
      <c r="BI49" s="27" t="s">
        <v>356</v>
      </c>
      <c r="BJ49" s="27" t="s">
        <v>356</v>
      </c>
      <c r="BK49" s="27" t="s">
        <v>356</v>
      </c>
      <c r="BL49" s="27" t="s">
        <v>356</v>
      </c>
      <c r="BM49" s="27" t="s">
        <v>356</v>
      </c>
      <c r="BN49" s="27" t="s">
        <v>356</v>
      </c>
      <c r="BO49" s="27" t="s">
        <v>356</v>
      </c>
      <c r="BP49" s="27" t="s">
        <v>356</v>
      </c>
      <c r="BQ49" s="27" t="s">
        <v>356</v>
      </c>
      <c r="BR49" s="27" t="s">
        <v>356</v>
      </c>
      <c r="BS49" s="27" t="s">
        <v>356</v>
      </c>
      <c r="BT49" s="27" t="s">
        <v>356</v>
      </c>
      <c r="BU49" s="27" t="s">
        <v>356</v>
      </c>
      <c r="BV49" s="27" t="s">
        <v>356</v>
      </c>
      <c r="BW49" s="27" t="s">
        <v>356</v>
      </c>
      <c r="BX49" s="27" t="s">
        <v>356</v>
      </c>
      <c r="BY49" s="27" t="s">
        <v>356</v>
      </c>
      <c r="BZ49" s="27" t="s">
        <v>356</v>
      </c>
      <c r="CA49" s="27" t="s">
        <v>356</v>
      </c>
      <c r="CB49" s="27" t="s">
        <v>356</v>
      </c>
      <c r="CC49" s="27" t="s">
        <v>356</v>
      </c>
      <c r="CD49" s="27" t="s">
        <v>356</v>
      </c>
      <c r="CE49" s="27" t="s">
        <v>356</v>
      </c>
      <c r="CF49" s="27" t="s">
        <v>356</v>
      </c>
      <c r="CG49" s="27"/>
      <c r="CH49" s="29" t="s">
        <v>356</v>
      </c>
      <c r="CI49" s="29" t="s">
        <v>356</v>
      </c>
      <c r="CJ49" s="29" t="s">
        <v>356</v>
      </c>
      <c r="CK49" s="29" t="s">
        <v>356</v>
      </c>
      <c r="CL49" s="29" t="s">
        <v>356</v>
      </c>
      <c r="CM49" s="29" t="s">
        <v>356</v>
      </c>
      <c r="CN49" s="29" t="s">
        <v>356</v>
      </c>
      <c r="CO49" s="29" t="s">
        <v>356</v>
      </c>
      <c r="CP49" s="29" t="s">
        <v>356</v>
      </c>
      <c r="CQ49" s="29" t="s">
        <v>356</v>
      </c>
      <c r="CR49" s="29" t="s">
        <v>356</v>
      </c>
      <c r="CS49" s="29" t="s">
        <v>356</v>
      </c>
      <c r="CT49" s="29" t="s">
        <v>356</v>
      </c>
      <c r="CU49" s="29" t="s">
        <v>356</v>
      </c>
      <c r="CV49" s="29" t="s">
        <v>356</v>
      </c>
      <c r="CW49" s="29" t="s">
        <v>356</v>
      </c>
      <c r="CX49" s="29" t="s">
        <v>356</v>
      </c>
      <c r="CY49" s="29" t="s">
        <v>356</v>
      </c>
      <c r="CZ49" s="29" t="s">
        <v>356</v>
      </c>
      <c r="DA49" s="29" t="s">
        <v>356</v>
      </c>
      <c r="DB49" s="29" t="s">
        <v>356</v>
      </c>
      <c r="DC49" s="29" t="s">
        <v>356</v>
      </c>
      <c r="DD49" s="29" t="s">
        <v>356</v>
      </c>
      <c r="DE49" s="29" t="s">
        <v>356</v>
      </c>
      <c r="DF49" s="29" t="s">
        <v>356</v>
      </c>
      <c r="DG49" s="29" t="s">
        <v>356</v>
      </c>
      <c r="DH49" s="29" t="s">
        <v>356</v>
      </c>
      <c r="DI49" s="29" t="s">
        <v>356</v>
      </c>
      <c r="DJ49" s="29" t="s">
        <v>356</v>
      </c>
      <c r="DK49" s="29" t="s">
        <v>356</v>
      </c>
      <c r="DL49" s="29" t="s">
        <v>356</v>
      </c>
      <c r="DM49" s="29" t="s">
        <v>356</v>
      </c>
      <c r="DN49" s="29" t="s">
        <v>356</v>
      </c>
      <c r="DO49" s="29" t="s">
        <v>356</v>
      </c>
      <c r="DP49" s="29" t="s">
        <v>356</v>
      </c>
      <c r="DQ49" s="29" t="s">
        <v>356</v>
      </c>
      <c r="DR49" s="29" t="s">
        <v>356</v>
      </c>
      <c r="DS49" s="29" t="s">
        <v>356</v>
      </c>
      <c r="DT49" s="29" t="s">
        <v>356</v>
      </c>
      <c r="DU49" s="29" t="s">
        <v>356</v>
      </c>
      <c r="DV49" s="29" t="s">
        <v>356</v>
      </c>
      <c r="DW49" s="29" t="s">
        <v>356</v>
      </c>
      <c r="DX49" s="29" t="s">
        <v>356</v>
      </c>
      <c r="DY49" s="29" t="s">
        <v>356</v>
      </c>
      <c r="DZ49" s="29" t="s">
        <v>356</v>
      </c>
      <c r="EA49" s="29" t="s">
        <v>356</v>
      </c>
      <c r="EB49" s="29" t="s">
        <v>356</v>
      </c>
    </row>
    <row r="50" spans="1:132" s="37" customFormat="1" ht="12.75">
      <c r="A50" s="38"/>
      <c r="B50" s="16"/>
      <c r="C50" s="38" t="s">
        <v>357</v>
      </c>
      <c r="D50" s="16"/>
      <c r="E50" s="16" t="s">
        <v>358</v>
      </c>
      <c r="F50" s="16" t="s">
        <v>474</v>
      </c>
      <c r="G50" s="39" t="s">
        <v>468</v>
      </c>
      <c r="H50" s="39" t="s">
        <v>439</v>
      </c>
      <c r="I50" s="40">
        <v>43337</v>
      </c>
      <c r="J50" s="41">
        <v>50</v>
      </c>
      <c r="K50" s="42">
        <v>8</v>
      </c>
      <c r="L50" s="43">
        <v>3</v>
      </c>
      <c r="M50" s="42" t="s">
        <v>362</v>
      </c>
      <c r="N50" s="42" t="s">
        <v>475</v>
      </c>
      <c r="O50" s="42"/>
      <c r="P50" s="42" t="s">
        <v>364</v>
      </c>
      <c r="Q50" s="38">
        <v>63</v>
      </c>
      <c r="R50" s="38">
        <v>5</v>
      </c>
      <c r="S50" s="38" t="s">
        <v>356</v>
      </c>
      <c r="T50" s="44"/>
      <c r="U50" s="45"/>
      <c r="V50" s="46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54"/>
      <c r="AH50" s="47"/>
      <c r="AI50" s="47"/>
      <c r="AJ50" s="47"/>
      <c r="AK50" s="27">
        <v>112290206.85668361</v>
      </c>
      <c r="AL50" s="27">
        <v>42.9</v>
      </c>
      <c r="AM50" s="27">
        <v>26164</v>
      </c>
      <c r="AN50" s="27">
        <v>21490</v>
      </c>
      <c r="AO50" s="27">
        <v>72676</v>
      </c>
      <c r="AP50" s="27">
        <v>250618</v>
      </c>
      <c r="AQ50" s="27">
        <v>883</v>
      </c>
      <c r="AR50" s="27">
        <v>25023</v>
      </c>
      <c r="AS50" s="27">
        <v>50809</v>
      </c>
      <c r="AT50" s="27">
        <v>52</v>
      </c>
      <c r="AU50" s="27">
        <v>7500</v>
      </c>
      <c r="AV50" s="27">
        <v>7464</v>
      </c>
      <c r="AW50" s="27">
        <v>44.1</v>
      </c>
      <c r="AX50" s="27">
        <v>42</v>
      </c>
      <c r="AY50" s="27">
        <v>40.5</v>
      </c>
      <c r="AZ50" s="27">
        <v>216</v>
      </c>
      <c r="BA50" s="27">
        <v>103382</v>
      </c>
      <c r="BB50" s="27">
        <v>40.299999999999997</v>
      </c>
      <c r="BC50" s="27">
        <v>57.7</v>
      </c>
      <c r="BD50" s="27">
        <v>41.5</v>
      </c>
      <c r="BE50" s="27">
        <v>42.3</v>
      </c>
      <c r="BF50" s="27">
        <v>55.3</v>
      </c>
      <c r="BG50" s="27">
        <v>53.8</v>
      </c>
      <c r="BH50" s="27">
        <v>54.3</v>
      </c>
      <c r="BI50" s="27">
        <v>31.6</v>
      </c>
      <c r="BJ50" s="27">
        <v>27.8</v>
      </c>
      <c r="BK50" s="27">
        <v>68.400000000000006</v>
      </c>
      <c r="BL50" s="27">
        <v>40.799999999999997</v>
      </c>
      <c r="BM50" s="27">
        <v>41</v>
      </c>
      <c r="BN50" s="27">
        <v>41</v>
      </c>
      <c r="BO50" s="27">
        <v>41.1</v>
      </c>
      <c r="BP50" s="27">
        <v>37.700000000000003</v>
      </c>
      <c r="BQ50" s="27">
        <v>23.2</v>
      </c>
      <c r="BR50" s="27">
        <v>38</v>
      </c>
      <c r="BS50" s="27">
        <v>29.2</v>
      </c>
      <c r="BT50" s="27">
        <v>43.9</v>
      </c>
      <c r="BU50" s="27">
        <v>66.5</v>
      </c>
      <c r="BV50" s="27">
        <v>38.5</v>
      </c>
      <c r="BW50" s="27">
        <v>40.9</v>
      </c>
      <c r="BX50" s="27">
        <v>50.6</v>
      </c>
      <c r="BY50" s="27">
        <v>38.200000000000003</v>
      </c>
      <c r="BZ50" s="27">
        <v>39.1</v>
      </c>
      <c r="CA50" s="27">
        <v>42.6</v>
      </c>
      <c r="CB50" s="27">
        <v>3.98</v>
      </c>
      <c r="CC50" s="27">
        <v>50.5</v>
      </c>
      <c r="CD50" s="27">
        <v>35.1</v>
      </c>
      <c r="CE50" s="27">
        <v>40.9</v>
      </c>
      <c r="CF50" s="27">
        <v>40.299999999999997</v>
      </c>
      <c r="CG50" s="27"/>
      <c r="CH50" s="29">
        <v>0.48899999999999999</v>
      </c>
      <c r="CI50" s="29">
        <v>19.8</v>
      </c>
      <c r="CJ50" s="29">
        <v>0.23</v>
      </c>
      <c r="CK50" s="29">
        <v>0.59599999999999997</v>
      </c>
      <c r="CL50" s="29">
        <v>112</v>
      </c>
      <c r="CM50" s="29">
        <v>36.6</v>
      </c>
      <c r="CN50" s="29">
        <v>4.6100000000000003</v>
      </c>
      <c r="CO50" s="29">
        <v>169</v>
      </c>
      <c r="CP50" s="29">
        <v>0.215</v>
      </c>
      <c r="CQ50" s="29">
        <v>0.377</v>
      </c>
      <c r="CR50" s="29">
        <v>0.84399999999999997</v>
      </c>
      <c r="CS50" s="29">
        <v>4.2500000000000003E-2</v>
      </c>
      <c r="CT50" s="29">
        <v>0.75600000000000001</v>
      </c>
      <c r="CU50" s="29">
        <v>1.32</v>
      </c>
      <c r="CV50" s="29">
        <v>0.49</v>
      </c>
      <c r="CW50" s="29">
        <v>9.65</v>
      </c>
      <c r="CX50" s="29">
        <v>2.7E-2</v>
      </c>
      <c r="CY50" s="29">
        <v>0.37</v>
      </c>
      <c r="CZ50" s="29">
        <v>0.24299999999999999</v>
      </c>
      <c r="DA50" s="29">
        <v>0.14699999999999999</v>
      </c>
      <c r="DB50" s="29">
        <v>0.26500000000000001</v>
      </c>
      <c r="DC50" s="29">
        <v>3.2199999999999999E-2</v>
      </c>
      <c r="DD50" s="29">
        <v>6.2700000000000006E-2</v>
      </c>
      <c r="DE50" s="29">
        <v>0.35299999999999998</v>
      </c>
      <c r="DF50" s="29">
        <v>0.21</v>
      </c>
      <c r="DG50" s="29">
        <v>1.15E-2</v>
      </c>
      <c r="DH50" s="29">
        <v>7.1300000000000001E-3</v>
      </c>
      <c r="DI50" s="29">
        <v>3.5000000000000003E-2</v>
      </c>
      <c r="DJ50" s="29">
        <v>0.14099999999999999</v>
      </c>
      <c r="DK50" s="29">
        <v>7.5700000000000003E-3</v>
      </c>
      <c r="DL50" s="29">
        <v>6.5699999999999995E-2</v>
      </c>
      <c r="DM50" s="29">
        <v>4.87E-2</v>
      </c>
      <c r="DN50" s="29">
        <v>2.3699999999999999E-2</v>
      </c>
      <c r="DO50" s="29">
        <v>0.50600000000000001</v>
      </c>
      <c r="DP50" s="29">
        <v>8.6800000000000002E-2</v>
      </c>
      <c r="DQ50" s="29">
        <v>7.3200000000000001E-2</v>
      </c>
      <c r="DR50" s="29">
        <v>4.4099999999999999E-3</v>
      </c>
      <c r="DS50" s="29">
        <v>4.6699999999999997E-3</v>
      </c>
      <c r="DT50" s="29">
        <v>2.9199999999999999E-3</v>
      </c>
      <c r="DU50" s="29">
        <v>3.6600000000000001E-2</v>
      </c>
      <c r="DV50" s="29">
        <v>2.9099999999999998E-3</v>
      </c>
      <c r="DW50" s="29">
        <v>6.6699999999999995E-4</v>
      </c>
      <c r="DX50" s="29">
        <v>2.3099999999999999E-2</v>
      </c>
      <c r="DY50" s="29">
        <v>1.8200000000000001E-2</v>
      </c>
      <c r="DZ50" s="29">
        <v>1.44E-2</v>
      </c>
      <c r="EA50" s="29">
        <v>8.9700000000000005E-3</v>
      </c>
      <c r="EB50" s="29">
        <v>6.6E-3</v>
      </c>
    </row>
    <row r="51" spans="1:132" s="37" customFormat="1" ht="12.75">
      <c r="A51" s="38"/>
      <c r="B51" s="16"/>
      <c r="C51" s="38" t="s">
        <v>357</v>
      </c>
      <c r="D51" s="16"/>
      <c r="E51" s="16" t="s">
        <v>358</v>
      </c>
      <c r="F51" s="16" t="s">
        <v>476</v>
      </c>
      <c r="G51" s="39" t="s">
        <v>468</v>
      </c>
      <c r="H51" s="39" t="s">
        <v>439</v>
      </c>
      <c r="I51" s="40">
        <v>43338</v>
      </c>
      <c r="J51" s="41">
        <v>50</v>
      </c>
      <c r="K51" s="42">
        <v>8</v>
      </c>
      <c r="L51" s="43">
        <v>3</v>
      </c>
      <c r="M51" s="42" t="s">
        <v>362</v>
      </c>
      <c r="N51" s="42" t="s">
        <v>477</v>
      </c>
      <c r="O51" s="42"/>
      <c r="P51" s="42" t="s">
        <v>364</v>
      </c>
      <c r="Q51" s="38">
        <v>63</v>
      </c>
      <c r="R51" s="38">
        <v>5</v>
      </c>
      <c r="S51" s="38" t="s">
        <v>356</v>
      </c>
      <c r="T51" s="44"/>
      <c r="U51" s="45"/>
      <c r="V51" s="46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54"/>
      <c r="AH51" s="47"/>
      <c r="AI51" s="47"/>
      <c r="AJ51" s="47"/>
      <c r="AK51" s="27">
        <v>113080773.90325958</v>
      </c>
      <c r="AL51" s="27">
        <v>44.1</v>
      </c>
      <c r="AM51" s="27">
        <v>26607</v>
      </c>
      <c r="AN51" s="27">
        <v>21499</v>
      </c>
      <c r="AO51" s="27">
        <v>72699</v>
      </c>
      <c r="AP51" s="27">
        <v>247795</v>
      </c>
      <c r="AQ51" s="27">
        <v>831</v>
      </c>
      <c r="AR51" s="27">
        <v>24661</v>
      </c>
      <c r="AS51" s="27">
        <v>49566</v>
      </c>
      <c r="AT51" s="27">
        <v>51.6</v>
      </c>
      <c r="AU51" s="27">
        <v>7230</v>
      </c>
      <c r="AV51" s="27">
        <v>7308</v>
      </c>
      <c r="AW51" s="27">
        <v>44.2</v>
      </c>
      <c r="AX51" s="27">
        <v>42.3</v>
      </c>
      <c r="AY51" s="27">
        <v>41.4</v>
      </c>
      <c r="AZ51" s="27">
        <v>220</v>
      </c>
      <c r="BA51" s="27">
        <v>103382</v>
      </c>
      <c r="BB51" s="27">
        <v>40.200000000000003</v>
      </c>
      <c r="BC51" s="27">
        <v>57.9</v>
      </c>
      <c r="BD51" s="27">
        <v>42.2</v>
      </c>
      <c r="BE51" s="27">
        <v>41.3</v>
      </c>
      <c r="BF51" s="27">
        <v>52.8</v>
      </c>
      <c r="BG51" s="27">
        <v>53.2</v>
      </c>
      <c r="BH51" s="27">
        <v>51.8</v>
      </c>
      <c r="BI51" s="27">
        <v>31.7</v>
      </c>
      <c r="BJ51" s="27">
        <v>26</v>
      </c>
      <c r="BK51" s="27">
        <v>68.3</v>
      </c>
      <c r="BL51" s="27">
        <v>41.5</v>
      </c>
      <c r="BM51" s="27">
        <v>41.3</v>
      </c>
      <c r="BN51" s="27">
        <v>42.4</v>
      </c>
      <c r="BO51" s="27">
        <v>41.6</v>
      </c>
      <c r="BP51" s="27">
        <v>38.6</v>
      </c>
      <c r="BQ51" s="27">
        <v>22.8</v>
      </c>
      <c r="BR51" s="27">
        <v>37.200000000000003</v>
      </c>
      <c r="BS51" s="27">
        <v>27.8</v>
      </c>
      <c r="BT51" s="27">
        <v>41.5</v>
      </c>
      <c r="BU51" s="27">
        <v>64.900000000000006</v>
      </c>
      <c r="BV51" s="27">
        <v>38</v>
      </c>
      <c r="BW51" s="27">
        <v>40.4</v>
      </c>
      <c r="BX51" s="27">
        <v>50.6</v>
      </c>
      <c r="BY51" s="27">
        <v>38.700000000000003</v>
      </c>
      <c r="BZ51" s="27">
        <v>39</v>
      </c>
      <c r="CA51" s="27">
        <v>42.1</v>
      </c>
      <c r="CB51" s="27">
        <v>3.79</v>
      </c>
      <c r="CC51" s="27">
        <v>47.7</v>
      </c>
      <c r="CD51" s="27">
        <v>33.799999999999997</v>
      </c>
      <c r="CE51" s="27">
        <v>40.9</v>
      </c>
      <c r="CF51" s="27">
        <v>39.700000000000003</v>
      </c>
      <c r="CG51" s="27"/>
      <c r="CH51" s="29">
        <v>0.46600000000000003</v>
      </c>
      <c r="CI51" s="29">
        <v>18.3</v>
      </c>
      <c r="CJ51" s="29">
        <v>0.252</v>
      </c>
      <c r="CK51" s="29">
        <v>0.77200000000000002</v>
      </c>
      <c r="CL51" s="29">
        <v>126</v>
      </c>
      <c r="CM51" s="29">
        <v>29.2</v>
      </c>
      <c r="CN51" s="29">
        <v>3.45</v>
      </c>
      <c r="CO51" s="29">
        <v>124</v>
      </c>
      <c r="CP51" s="29">
        <v>0.22500000000000001</v>
      </c>
      <c r="CQ51" s="29">
        <v>0.39200000000000002</v>
      </c>
      <c r="CR51" s="29">
        <v>0.622</v>
      </c>
      <c r="CS51" s="29">
        <v>6.59E-2</v>
      </c>
      <c r="CT51" s="29">
        <v>0.73099999999999998</v>
      </c>
      <c r="CU51" s="29">
        <v>1.1100000000000001</v>
      </c>
      <c r="CV51" s="29">
        <v>0.51800000000000002</v>
      </c>
      <c r="CW51" s="29">
        <v>12.1</v>
      </c>
      <c r="CX51" s="29">
        <v>4.1700000000000001E-2</v>
      </c>
      <c r="CY51" s="29">
        <v>0.32800000000000001</v>
      </c>
      <c r="CZ51" s="29">
        <v>0.157</v>
      </c>
      <c r="DA51" s="29">
        <v>0.19</v>
      </c>
      <c r="DB51" s="29">
        <v>0.44900000000000001</v>
      </c>
      <c r="DC51" s="29">
        <v>3.8899999999999997E-2</v>
      </c>
      <c r="DD51" s="29">
        <v>5.4100000000000002E-2</v>
      </c>
      <c r="DE51" s="29">
        <v>0.48399999999999999</v>
      </c>
      <c r="DF51" s="29">
        <v>0.23400000000000001</v>
      </c>
      <c r="DG51" s="29">
        <v>9.6600000000000002E-3</v>
      </c>
      <c r="DH51" s="29">
        <v>5.5500000000000002E-3</v>
      </c>
      <c r="DI51" s="29">
        <v>2.9899999999999999E-2</v>
      </c>
      <c r="DJ51" s="29">
        <v>0.14899999999999999</v>
      </c>
      <c r="DK51" s="29">
        <v>5.3099999999999996E-3</v>
      </c>
      <c r="DL51" s="29">
        <v>8.1499999999999997E-4</v>
      </c>
      <c r="DM51" s="29">
        <v>3.4799999999999998E-2</v>
      </c>
      <c r="DN51" s="29">
        <v>3.3399999999999999E-2</v>
      </c>
      <c r="DO51" s="29">
        <v>0.46</v>
      </c>
      <c r="DP51" s="29">
        <v>8.8499999999999995E-2</v>
      </c>
      <c r="DQ51" s="29">
        <v>6.0199999999999997E-2</v>
      </c>
      <c r="DR51" s="29">
        <v>7.1799999999999998E-3</v>
      </c>
      <c r="DS51" s="29">
        <v>6.4599999999999996E-3</v>
      </c>
      <c r="DT51" s="29">
        <v>4.96E-3</v>
      </c>
      <c r="DU51" s="29">
        <v>2.4500000000000001E-2</v>
      </c>
      <c r="DV51" s="29">
        <v>4.1399999999999996E-3</v>
      </c>
      <c r="DW51" s="29">
        <v>1.35E-2</v>
      </c>
      <c r="DX51" s="29">
        <v>1.7899999999999999E-2</v>
      </c>
      <c r="DY51" s="29">
        <v>2.4799999999999999E-2</v>
      </c>
      <c r="DZ51" s="29">
        <v>2.0899999999999998E-2</v>
      </c>
      <c r="EA51" s="29">
        <v>2.1700000000000001E-2</v>
      </c>
      <c r="EB51" s="29">
        <v>2.7399999999999998E-3</v>
      </c>
    </row>
    <row r="52" spans="1:132" s="37" customFormat="1" ht="12.75">
      <c r="A52" s="38"/>
      <c r="B52" s="16"/>
      <c r="C52" s="38" t="s">
        <v>357</v>
      </c>
      <c r="D52" s="16"/>
      <c r="E52" s="16" t="s">
        <v>358</v>
      </c>
      <c r="F52" s="16" t="s">
        <v>478</v>
      </c>
      <c r="G52" s="39" t="s">
        <v>468</v>
      </c>
      <c r="H52" s="39" t="s">
        <v>439</v>
      </c>
      <c r="I52" s="40">
        <v>43339</v>
      </c>
      <c r="J52" s="41">
        <v>50</v>
      </c>
      <c r="K52" s="42">
        <v>8</v>
      </c>
      <c r="L52" s="43">
        <v>3</v>
      </c>
      <c r="M52" s="42" t="s">
        <v>362</v>
      </c>
      <c r="N52" s="42" t="s">
        <v>479</v>
      </c>
      <c r="O52" s="42"/>
      <c r="P52" s="42" t="s">
        <v>364</v>
      </c>
      <c r="Q52" s="38">
        <v>0</v>
      </c>
      <c r="R52" s="38">
        <v>1</v>
      </c>
      <c r="S52" s="38" t="s">
        <v>356</v>
      </c>
      <c r="T52" s="44"/>
      <c r="U52" s="45"/>
      <c r="V52" s="46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54"/>
      <c r="AH52" s="47"/>
      <c r="AI52" s="47"/>
      <c r="AJ52" s="47"/>
      <c r="AK52" s="27" t="s">
        <v>356</v>
      </c>
      <c r="AL52" s="27" t="s">
        <v>356</v>
      </c>
      <c r="AM52" s="27" t="s">
        <v>356</v>
      </c>
      <c r="AN52" s="27" t="s">
        <v>356</v>
      </c>
      <c r="AO52" s="27" t="s">
        <v>356</v>
      </c>
      <c r="AP52" s="27" t="s">
        <v>356</v>
      </c>
      <c r="AQ52" s="27" t="s">
        <v>356</v>
      </c>
      <c r="AR52" s="27" t="s">
        <v>356</v>
      </c>
      <c r="AS52" s="27" t="s">
        <v>356</v>
      </c>
      <c r="AT52" s="27" t="s">
        <v>356</v>
      </c>
      <c r="AU52" s="27" t="s">
        <v>356</v>
      </c>
      <c r="AV52" s="27" t="s">
        <v>356</v>
      </c>
      <c r="AW52" s="27" t="s">
        <v>356</v>
      </c>
      <c r="AX52" s="27" t="s">
        <v>356</v>
      </c>
      <c r="AY52" s="27" t="s">
        <v>356</v>
      </c>
      <c r="AZ52" s="27" t="s">
        <v>356</v>
      </c>
      <c r="BA52" s="27" t="s">
        <v>356</v>
      </c>
      <c r="BB52" s="27" t="s">
        <v>356</v>
      </c>
      <c r="BC52" s="27" t="s">
        <v>356</v>
      </c>
      <c r="BD52" s="27" t="s">
        <v>356</v>
      </c>
      <c r="BE52" s="27" t="s">
        <v>356</v>
      </c>
      <c r="BF52" s="27" t="s">
        <v>356</v>
      </c>
      <c r="BG52" s="27" t="s">
        <v>356</v>
      </c>
      <c r="BH52" s="27" t="s">
        <v>356</v>
      </c>
      <c r="BI52" s="27" t="s">
        <v>356</v>
      </c>
      <c r="BJ52" s="27" t="s">
        <v>356</v>
      </c>
      <c r="BK52" s="27" t="s">
        <v>356</v>
      </c>
      <c r="BL52" s="27" t="s">
        <v>356</v>
      </c>
      <c r="BM52" s="27" t="s">
        <v>356</v>
      </c>
      <c r="BN52" s="27" t="s">
        <v>356</v>
      </c>
      <c r="BO52" s="27" t="s">
        <v>356</v>
      </c>
      <c r="BP52" s="27" t="s">
        <v>356</v>
      </c>
      <c r="BQ52" s="27" t="s">
        <v>356</v>
      </c>
      <c r="BR52" s="27" t="s">
        <v>356</v>
      </c>
      <c r="BS52" s="27" t="s">
        <v>356</v>
      </c>
      <c r="BT52" s="27" t="s">
        <v>356</v>
      </c>
      <c r="BU52" s="27" t="s">
        <v>356</v>
      </c>
      <c r="BV52" s="27" t="s">
        <v>356</v>
      </c>
      <c r="BW52" s="27" t="s">
        <v>356</v>
      </c>
      <c r="BX52" s="27" t="s">
        <v>356</v>
      </c>
      <c r="BY52" s="27" t="s">
        <v>356</v>
      </c>
      <c r="BZ52" s="27" t="s">
        <v>356</v>
      </c>
      <c r="CA52" s="27" t="s">
        <v>356</v>
      </c>
      <c r="CB52" s="27" t="s">
        <v>356</v>
      </c>
      <c r="CC52" s="27" t="s">
        <v>356</v>
      </c>
      <c r="CD52" s="27" t="s">
        <v>356</v>
      </c>
      <c r="CE52" s="27" t="s">
        <v>356</v>
      </c>
      <c r="CF52" s="27" t="s">
        <v>356</v>
      </c>
      <c r="CG52" s="27"/>
      <c r="CH52" s="29" t="s">
        <v>356</v>
      </c>
      <c r="CI52" s="29" t="s">
        <v>356</v>
      </c>
      <c r="CJ52" s="29" t="s">
        <v>356</v>
      </c>
      <c r="CK52" s="29" t="s">
        <v>356</v>
      </c>
      <c r="CL52" s="29" t="s">
        <v>356</v>
      </c>
      <c r="CM52" s="29" t="s">
        <v>356</v>
      </c>
      <c r="CN52" s="29" t="s">
        <v>356</v>
      </c>
      <c r="CO52" s="29" t="s">
        <v>356</v>
      </c>
      <c r="CP52" s="29" t="s">
        <v>356</v>
      </c>
      <c r="CQ52" s="29" t="s">
        <v>356</v>
      </c>
      <c r="CR52" s="29" t="s">
        <v>356</v>
      </c>
      <c r="CS52" s="29" t="s">
        <v>356</v>
      </c>
      <c r="CT52" s="29" t="s">
        <v>356</v>
      </c>
      <c r="CU52" s="29" t="s">
        <v>356</v>
      </c>
      <c r="CV52" s="29" t="s">
        <v>356</v>
      </c>
      <c r="CW52" s="29" t="s">
        <v>356</v>
      </c>
      <c r="CX52" s="29" t="s">
        <v>356</v>
      </c>
      <c r="CY52" s="29" t="s">
        <v>356</v>
      </c>
      <c r="CZ52" s="29" t="s">
        <v>356</v>
      </c>
      <c r="DA52" s="29" t="s">
        <v>356</v>
      </c>
      <c r="DB52" s="29" t="s">
        <v>356</v>
      </c>
      <c r="DC52" s="29" t="s">
        <v>356</v>
      </c>
      <c r="DD52" s="29" t="s">
        <v>356</v>
      </c>
      <c r="DE52" s="29" t="s">
        <v>356</v>
      </c>
      <c r="DF52" s="29" t="s">
        <v>356</v>
      </c>
      <c r="DG52" s="29" t="s">
        <v>356</v>
      </c>
      <c r="DH52" s="29" t="s">
        <v>356</v>
      </c>
      <c r="DI52" s="29" t="s">
        <v>356</v>
      </c>
      <c r="DJ52" s="29" t="s">
        <v>356</v>
      </c>
      <c r="DK52" s="29" t="s">
        <v>356</v>
      </c>
      <c r="DL52" s="29" t="s">
        <v>356</v>
      </c>
      <c r="DM52" s="29" t="s">
        <v>356</v>
      </c>
      <c r="DN52" s="29" t="s">
        <v>356</v>
      </c>
      <c r="DO52" s="29" t="s">
        <v>356</v>
      </c>
      <c r="DP52" s="29" t="s">
        <v>356</v>
      </c>
      <c r="DQ52" s="29" t="s">
        <v>356</v>
      </c>
      <c r="DR52" s="29" t="s">
        <v>356</v>
      </c>
      <c r="DS52" s="29" t="s">
        <v>356</v>
      </c>
      <c r="DT52" s="29" t="s">
        <v>356</v>
      </c>
      <c r="DU52" s="29" t="s">
        <v>356</v>
      </c>
      <c r="DV52" s="29" t="s">
        <v>356</v>
      </c>
      <c r="DW52" s="29" t="s">
        <v>356</v>
      </c>
      <c r="DX52" s="29" t="s">
        <v>356</v>
      </c>
      <c r="DY52" s="29" t="s">
        <v>356</v>
      </c>
      <c r="DZ52" s="29" t="s">
        <v>356</v>
      </c>
      <c r="EA52" s="29" t="s">
        <v>356</v>
      </c>
      <c r="EB52" s="29" t="s">
        <v>356</v>
      </c>
    </row>
    <row r="53" spans="1:132">
      <c r="AK53" s="55" t="s">
        <v>649</v>
      </c>
      <c r="AL53" s="72">
        <f>AVERAGE(AL2:AL51)</f>
        <v>43.024999999999999</v>
      </c>
      <c r="AM53" s="72">
        <f t="shared" ref="AM53:CF53" si="0">AVERAGE(AM2:AM51)</f>
        <v>26718.590909090908</v>
      </c>
      <c r="AN53" s="72">
        <f t="shared" si="0"/>
        <v>21717.522727272728</v>
      </c>
      <c r="AO53" s="72">
        <f t="shared" si="0"/>
        <v>73325.340909090912</v>
      </c>
      <c r="AP53" s="72">
        <f t="shared" si="0"/>
        <v>248778.86363636365</v>
      </c>
      <c r="AQ53" s="72">
        <f t="shared" si="0"/>
        <v>860.7045454545455</v>
      </c>
      <c r="AR53" s="72">
        <f t="shared" si="0"/>
        <v>25308.795454545456</v>
      </c>
      <c r="AS53" s="72">
        <f t="shared" si="0"/>
        <v>51483.659090909088</v>
      </c>
      <c r="AT53" s="72">
        <f t="shared" si="0"/>
        <v>52.022727272727259</v>
      </c>
      <c r="AU53" s="72">
        <f t="shared" si="0"/>
        <v>7433.954545454545</v>
      </c>
      <c r="AV53" s="72">
        <f t="shared" si="0"/>
        <v>7433.613636363636</v>
      </c>
      <c r="AW53" s="72">
        <f t="shared" si="0"/>
        <v>44.009090909090908</v>
      </c>
      <c r="AX53" s="72">
        <f t="shared" si="0"/>
        <v>42.015909090909098</v>
      </c>
      <c r="AY53" s="72">
        <f t="shared" si="0"/>
        <v>42.018181818181809</v>
      </c>
      <c r="AZ53" s="72">
        <f t="shared" si="0"/>
        <v>220.04545454545453</v>
      </c>
      <c r="BA53" s="72">
        <f t="shared" si="0"/>
        <v>103382</v>
      </c>
      <c r="BB53" s="72">
        <f t="shared" si="0"/>
        <v>40.011363636363633</v>
      </c>
      <c r="BC53" s="72">
        <f t="shared" si="0"/>
        <v>58.013636363636344</v>
      </c>
      <c r="BD53" s="72">
        <f t="shared" si="0"/>
        <v>42.02272727272728</v>
      </c>
      <c r="BE53" s="72">
        <f t="shared" si="0"/>
        <v>42.013636363636358</v>
      </c>
      <c r="BF53" s="72">
        <f t="shared" si="0"/>
        <v>54.045454545454547</v>
      </c>
      <c r="BG53" s="72">
        <f t="shared" si="0"/>
        <v>54.022727272727259</v>
      </c>
      <c r="BH53" s="72">
        <f t="shared" si="0"/>
        <v>54.02272727272728</v>
      </c>
      <c r="BI53" s="72">
        <f t="shared" si="0"/>
        <v>32.020454545454541</v>
      </c>
      <c r="BJ53" s="72">
        <f t="shared" si="0"/>
        <v>27.006818181818179</v>
      </c>
      <c r="BK53" s="72">
        <f t="shared" si="0"/>
        <v>69.420454545454561</v>
      </c>
      <c r="BL53" s="72">
        <f t="shared" si="0"/>
        <v>42.020454545454541</v>
      </c>
      <c r="BM53" s="72">
        <f t="shared" si="0"/>
        <v>42.024999999999991</v>
      </c>
      <c r="BN53" s="72">
        <f t="shared" si="0"/>
        <v>42.027272727272731</v>
      </c>
      <c r="BO53" s="72">
        <f t="shared" si="0"/>
        <v>42.018181818181816</v>
      </c>
      <c r="BP53" s="72">
        <f t="shared" si="0"/>
        <v>39.022727272727273</v>
      </c>
      <c r="BQ53" s="72">
        <f t="shared" si="0"/>
        <v>23.009090909090904</v>
      </c>
      <c r="BR53" s="72">
        <f t="shared" si="0"/>
        <v>38.013636363636373</v>
      </c>
      <c r="BS53" s="72">
        <f t="shared" si="0"/>
        <v>29.013636363636362</v>
      </c>
      <c r="BT53" s="72">
        <f t="shared" si="0"/>
        <v>43.034090909090907</v>
      </c>
      <c r="BU53" s="72">
        <f t="shared" si="0"/>
        <v>67.027272727272731</v>
      </c>
      <c r="BV53" s="72">
        <f t="shared" si="0"/>
        <v>39.11363636363636</v>
      </c>
      <c r="BW53" s="72">
        <f t="shared" si="0"/>
        <v>41.415909090909103</v>
      </c>
      <c r="BX53" s="72">
        <f t="shared" si="0"/>
        <v>51.522727272727273</v>
      </c>
      <c r="BY53" s="72">
        <f t="shared" si="0"/>
        <v>39.020454545454555</v>
      </c>
      <c r="BZ53" s="72">
        <f t="shared" si="0"/>
        <v>40.022727272727266</v>
      </c>
      <c r="CA53" s="72">
        <f t="shared" si="0"/>
        <v>43.018181818181816</v>
      </c>
      <c r="CB53" s="72">
        <f t="shared" si="0"/>
        <v>4.0054545454545449</v>
      </c>
      <c r="CC53" s="72">
        <f t="shared" si="0"/>
        <v>50.043181818181807</v>
      </c>
      <c r="CD53" s="72">
        <f t="shared" si="0"/>
        <v>35.034090909090899</v>
      </c>
      <c r="CE53" s="72">
        <f t="shared" si="0"/>
        <v>41.024999999999991</v>
      </c>
      <c r="CF53" s="72">
        <f t="shared" si="0"/>
        <v>41.025000000000013</v>
      </c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</row>
    <row r="54" spans="1:132">
      <c r="AK54" s="55" t="s">
        <v>650</v>
      </c>
      <c r="AL54" s="72">
        <f>2*STDEV(AL2:AL51)</f>
        <v>2.1476325526950242</v>
      </c>
      <c r="AM54" s="72">
        <f t="shared" ref="AM54:CF54" si="1">2*STDEV(AM2:AM51)</f>
        <v>1136.6916759497103</v>
      </c>
      <c r="AN54" s="72">
        <f t="shared" si="1"/>
        <v>879.05197228540385</v>
      </c>
      <c r="AO54" s="72">
        <f t="shared" si="1"/>
        <v>2716.0384948870378</v>
      </c>
      <c r="AP54" s="72">
        <f t="shared" si="1"/>
        <v>9877.3518868157735</v>
      </c>
      <c r="AQ54" s="72">
        <f t="shared" si="1"/>
        <v>49.212551897565852</v>
      </c>
      <c r="AR54" s="72">
        <f t="shared" si="1"/>
        <v>958.9250357048146</v>
      </c>
      <c r="AS54" s="72">
        <f t="shared" si="1"/>
        <v>2376.8995612589306</v>
      </c>
      <c r="AT54" s="72">
        <f t="shared" si="1"/>
        <v>1.7929389340247066</v>
      </c>
      <c r="AU54" s="72">
        <f t="shared" si="1"/>
        <v>244.05106386963061</v>
      </c>
      <c r="AV54" s="72">
        <f t="shared" si="1"/>
        <v>225.15120125139714</v>
      </c>
      <c r="AW54" s="72">
        <f t="shared" si="1"/>
        <v>1.6033790956330005</v>
      </c>
      <c r="AX54" s="72">
        <f t="shared" si="1"/>
        <v>1.5539556019027676</v>
      </c>
      <c r="AY54" s="72">
        <f t="shared" si="1"/>
        <v>2.0168004719761479</v>
      </c>
      <c r="AZ54" s="72">
        <f t="shared" si="1"/>
        <v>5.2994873899457966</v>
      </c>
      <c r="BA54" s="72">
        <f t="shared" si="1"/>
        <v>0</v>
      </c>
      <c r="BB54" s="72">
        <f t="shared" si="1"/>
        <v>1.1091298991517584</v>
      </c>
      <c r="BC54" s="72">
        <f t="shared" si="1"/>
        <v>1.9020629726160594</v>
      </c>
      <c r="BD54" s="72">
        <f t="shared" si="1"/>
        <v>1.8785762230457437</v>
      </c>
      <c r="BE54" s="72">
        <f t="shared" si="1"/>
        <v>1.6708671521605578</v>
      </c>
      <c r="BF54" s="72">
        <f t="shared" si="1"/>
        <v>3.2001321325785823</v>
      </c>
      <c r="BG54" s="72">
        <f t="shared" si="1"/>
        <v>2.2407904072109521</v>
      </c>
      <c r="BH54" s="72">
        <f t="shared" si="1"/>
        <v>2.2026891118510643</v>
      </c>
      <c r="BI54" s="72">
        <f t="shared" si="1"/>
        <v>1.7218592144348024</v>
      </c>
      <c r="BJ54" s="72">
        <f t="shared" si="1"/>
        <v>1.2072630797648103</v>
      </c>
      <c r="BK54" s="72">
        <f t="shared" si="1"/>
        <v>2.6412046389917823</v>
      </c>
      <c r="BL54" s="72">
        <f t="shared" si="1"/>
        <v>1.7175317852673964</v>
      </c>
      <c r="BM54" s="72">
        <f t="shared" si="1"/>
        <v>1.8792007207419881</v>
      </c>
      <c r="BN54" s="72">
        <f t="shared" si="1"/>
        <v>1.7968259541518607</v>
      </c>
      <c r="BO54" s="72">
        <f t="shared" si="1"/>
        <v>1.6375095823033552</v>
      </c>
      <c r="BP54" s="72">
        <f t="shared" si="1"/>
        <v>1.7166021800048672</v>
      </c>
      <c r="BQ54" s="72">
        <f t="shared" si="1"/>
        <v>0.93293054834420874</v>
      </c>
      <c r="BR54" s="72">
        <f t="shared" si="1"/>
        <v>1.363027348147146</v>
      </c>
      <c r="BS54" s="72">
        <f t="shared" si="1"/>
        <v>1.345857319291337</v>
      </c>
      <c r="BT54" s="72">
        <f t="shared" si="1"/>
        <v>2.3569563273349088</v>
      </c>
      <c r="BU54" s="72">
        <f t="shared" si="1"/>
        <v>2.9360196553310876</v>
      </c>
      <c r="BV54" s="72">
        <f t="shared" si="1"/>
        <v>1.4567187780449142</v>
      </c>
      <c r="BW54" s="72">
        <f t="shared" si="1"/>
        <v>1.6997636945576149</v>
      </c>
      <c r="BX54" s="72">
        <f t="shared" si="1"/>
        <v>2.2997931702204912</v>
      </c>
      <c r="BY54" s="72">
        <f t="shared" si="1"/>
        <v>1.8699979084453151</v>
      </c>
      <c r="BZ54" s="72">
        <f t="shared" si="1"/>
        <v>2.0900044002907441</v>
      </c>
      <c r="CA54" s="72">
        <f t="shared" si="1"/>
        <v>2.0910763790050768</v>
      </c>
      <c r="CB54" s="72">
        <f t="shared" si="1"/>
        <v>0.28044663864046532</v>
      </c>
      <c r="CC54" s="72">
        <f t="shared" si="1"/>
        <v>3.1027063137436346</v>
      </c>
      <c r="CD54" s="72">
        <f t="shared" si="1"/>
        <v>2.0895946783196329</v>
      </c>
      <c r="CE54" s="72">
        <f t="shared" si="1"/>
        <v>2.2192079039446098</v>
      </c>
      <c r="CF54" s="72">
        <f t="shared" si="1"/>
        <v>2.1493644274204553</v>
      </c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</row>
    <row r="55" spans="1:132">
      <c r="AK55" s="55" t="s">
        <v>648</v>
      </c>
      <c r="AL55" s="72">
        <f>AL54/AL53*100</f>
        <v>4.9915922200930254</v>
      </c>
      <c r="AM55" s="72">
        <f t="shared" ref="AM55:CF55" si="2">AM54/AM53*100</f>
        <v>4.2543099664846284</v>
      </c>
      <c r="AN55" s="72">
        <f t="shared" si="2"/>
        <v>4.04766226481944</v>
      </c>
      <c r="AO55" s="72">
        <f t="shared" si="2"/>
        <v>3.7040925568343348</v>
      </c>
      <c r="AP55" s="72">
        <f t="shared" si="2"/>
        <v>3.970334031774239</v>
      </c>
      <c r="AQ55" s="72">
        <f t="shared" si="2"/>
        <v>5.7177055886902837</v>
      </c>
      <c r="AR55" s="72">
        <f t="shared" si="2"/>
        <v>3.7889003347750858</v>
      </c>
      <c r="AS55" s="72">
        <f t="shared" si="2"/>
        <v>4.6168038620989167</v>
      </c>
      <c r="AT55" s="72">
        <f t="shared" si="2"/>
        <v>3.4464531715634386</v>
      </c>
      <c r="AU55" s="72">
        <f t="shared" si="2"/>
        <v>3.2829238109729153</v>
      </c>
      <c r="AV55" s="72">
        <f t="shared" si="2"/>
        <v>3.0288257133785645</v>
      </c>
      <c r="AW55" s="72">
        <f t="shared" si="2"/>
        <v>3.6432906531631906</v>
      </c>
      <c r="AX55" s="72">
        <f t="shared" si="2"/>
        <v>3.6984933457955194</v>
      </c>
      <c r="AY55" s="72">
        <f t="shared" si="2"/>
        <v>4.7998280380219889</v>
      </c>
      <c r="AZ55" s="72">
        <f t="shared" si="2"/>
        <v>2.4083603094155657</v>
      </c>
      <c r="BA55" s="72">
        <f t="shared" si="2"/>
        <v>0</v>
      </c>
      <c r="BB55" s="72">
        <f t="shared" si="2"/>
        <v>2.7720372373006179</v>
      </c>
      <c r="BC55" s="72">
        <f t="shared" si="2"/>
        <v>3.2786480762793482</v>
      </c>
      <c r="BD55" s="72">
        <f t="shared" si="2"/>
        <v>4.4703814934566095</v>
      </c>
      <c r="BE55" s="72">
        <f t="shared" si="2"/>
        <v>3.9769639021456533</v>
      </c>
      <c r="BF55" s="72">
        <f t="shared" si="2"/>
        <v>5.921186452205955</v>
      </c>
      <c r="BG55" s="72">
        <f t="shared" si="2"/>
        <v>4.147866130302142</v>
      </c>
      <c r="BH55" s="72">
        <f t="shared" si="2"/>
        <v>4.0773378595476153</v>
      </c>
      <c r="BI55" s="72">
        <f t="shared" si="2"/>
        <v>5.3773728039698572</v>
      </c>
      <c r="BJ55" s="72">
        <f t="shared" si="2"/>
        <v>4.4702158974713173</v>
      </c>
      <c r="BK55" s="72">
        <f t="shared" si="2"/>
        <v>3.8046490134437185</v>
      </c>
      <c r="BL55" s="72">
        <f t="shared" si="2"/>
        <v>4.0873707908359265</v>
      </c>
      <c r="BM55" s="72">
        <f t="shared" si="2"/>
        <v>4.471625748345005</v>
      </c>
      <c r="BN55" s="72">
        <f t="shared" si="2"/>
        <v>4.2753808123881605</v>
      </c>
      <c r="BO55" s="72">
        <f t="shared" si="2"/>
        <v>3.8971452629461072</v>
      </c>
      <c r="BP55" s="72">
        <f t="shared" si="2"/>
        <v>4.398980542819694</v>
      </c>
      <c r="BQ55" s="72">
        <f t="shared" si="2"/>
        <v>4.0546171599313698</v>
      </c>
      <c r="BR55" s="72">
        <f t="shared" si="2"/>
        <v>3.5856273656866202</v>
      </c>
      <c r="BS55" s="72">
        <f t="shared" si="2"/>
        <v>4.6387060981371482</v>
      </c>
      <c r="BT55" s="72">
        <f t="shared" si="2"/>
        <v>5.4769515924339052</v>
      </c>
      <c r="BU55" s="72">
        <f t="shared" si="2"/>
        <v>4.3803358481814678</v>
      </c>
      <c r="BV55" s="72">
        <f t="shared" si="2"/>
        <v>3.7243245923286592</v>
      </c>
      <c r="BW55" s="72">
        <f t="shared" si="2"/>
        <v>4.1041322812124807</v>
      </c>
      <c r="BX55" s="72">
        <f t="shared" si="2"/>
        <v>4.4636479704323602</v>
      </c>
      <c r="BY55" s="72">
        <f t="shared" si="2"/>
        <v>4.7923529600788539</v>
      </c>
      <c r="BZ55" s="72">
        <f t="shared" si="2"/>
        <v>5.2220439303119113</v>
      </c>
      <c r="CA55" s="72">
        <f t="shared" si="2"/>
        <v>4.860912968946713</v>
      </c>
      <c r="CB55" s="72">
        <f t="shared" si="2"/>
        <v>7.0016183046870601</v>
      </c>
      <c r="CC55" s="72">
        <f t="shared" si="2"/>
        <v>6.2000580319142538</v>
      </c>
      <c r="CD55" s="72">
        <f t="shared" si="2"/>
        <v>5.9644609695792328</v>
      </c>
      <c r="CE55" s="72">
        <f t="shared" si="2"/>
        <v>5.4094037877991719</v>
      </c>
      <c r="CF55" s="72">
        <f t="shared" si="2"/>
        <v>5.2391576536756972</v>
      </c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B347-8499-4B94-8CC0-C64F9D333842}">
  <dimension ref="A1:AM46"/>
  <sheetViews>
    <sheetView tabSelected="1" topLeftCell="N1" workbookViewId="0">
      <selection activeCell="AO8" sqref="AO8"/>
    </sheetView>
  </sheetViews>
  <sheetFormatPr defaultRowHeight="15"/>
  <cols>
    <col min="1" max="2" width="21.5703125" customWidth="1"/>
    <col min="3" max="5" width="8.7109375" customWidth="1"/>
    <col min="6" max="6" width="14.85546875" customWidth="1"/>
    <col min="20" max="20" width="9.140625" style="4"/>
  </cols>
  <sheetData>
    <row r="1" spans="1:39">
      <c r="A1" t="s">
        <v>480</v>
      </c>
      <c r="C1" t="s">
        <v>553</v>
      </c>
      <c r="F1" t="s">
        <v>664</v>
      </c>
    </row>
    <row r="2" spans="1:39">
      <c r="C2" t="s">
        <v>482</v>
      </c>
      <c r="D2" t="s">
        <v>555</v>
      </c>
      <c r="E2" t="s">
        <v>554</v>
      </c>
      <c r="F2" s="57" t="s">
        <v>556</v>
      </c>
      <c r="G2" t="s">
        <v>481</v>
      </c>
      <c r="H2" t="s">
        <v>482</v>
      </c>
      <c r="I2" t="s">
        <v>483</v>
      </c>
      <c r="J2" t="s">
        <v>484</v>
      </c>
      <c r="K2" t="s">
        <v>485</v>
      </c>
      <c r="L2" t="s">
        <v>486</v>
      </c>
      <c r="M2" t="s">
        <v>487</v>
      </c>
      <c r="N2" t="s">
        <v>488</v>
      </c>
      <c r="O2" t="s">
        <v>489</v>
      </c>
      <c r="P2" t="s">
        <v>490</v>
      </c>
      <c r="Q2" t="s">
        <v>491</v>
      </c>
      <c r="R2" t="s">
        <v>492</v>
      </c>
      <c r="S2" t="s">
        <v>493</v>
      </c>
      <c r="T2" s="4" t="s">
        <v>494</v>
      </c>
      <c r="U2" t="s">
        <v>495</v>
      </c>
      <c r="V2" t="s">
        <v>496</v>
      </c>
      <c r="W2" t="s">
        <v>497</v>
      </c>
      <c r="X2" t="s">
        <v>498</v>
      </c>
      <c r="Y2" t="s">
        <v>499</v>
      </c>
      <c r="Z2" t="s">
        <v>500</v>
      </c>
      <c r="AA2" t="s">
        <v>501</v>
      </c>
      <c r="AB2" t="s">
        <v>502</v>
      </c>
      <c r="AC2" t="s">
        <v>503</v>
      </c>
      <c r="AD2" t="s">
        <v>504</v>
      </c>
      <c r="AE2" t="s">
        <v>505</v>
      </c>
      <c r="AF2" t="s">
        <v>506</v>
      </c>
      <c r="AG2" t="s">
        <v>507</v>
      </c>
      <c r="AH2" t="s">
        <v>508</v>
      </c>
      <c r="AI2" t="s">
        <v>509</v>
      </c>
      <c r="AJ2" t="s">
        <v>510</v>
      </c>
      <c r="AK2" t="s">
        <v>511</v>
      </c>
      <c r="AL2" t="s">
        <v>512</v>
      </c>
      <c r="AM2" t="s">
        <v>489</v>
      </c>
    </row>
    <row r="3" spans="1:39">
      <c r="A3" t="s">
        <v>513</v>
      </c>
      <c r="B3" t="s">
        <v>673</v>
      </c>
      <c r="C3" s="56">
        <v>0.19682352525979535</v>
      </c>
      <c r="D3" s="56" t="s">
        <v>651</v>
      </c>
      <c r="E3" s="56">
        <v>2.7199118627689329E-3</v>
      </c>
      <c r="F3" s="56">
        <f t="shared" ref="F3:F44" si="0">SUM(U3:AI3)</f>
        <v>0.98887093354310418</v>
      </c>
      <c r="G3" s="76">
        <v>1436.3148185574294</v>
      </c>
      <c r="H3" s="76">
        <v>1913.3647450829228</v>
      </c>
      <c r="I3" s="76">
        <v>947.20108097622995</v>
      </c>
      <c r="J3" s="5">
        <v>1.9991295999042162</v>
      </c>
      <c r="K3" s="76">
        <v>1105.5604251488764</v>
      </c>
      <c r="L3" s="5">
        <v>34.059172965485836</v>
      </c>
      <c r="M3" s="75">
        <v>16.092353147311286</v>
      </c>
      <c r="N3" s="75">
        <v>92.954627437082166</v>
      </c>
      <c r="O3" s="5">
        <v>2.2465006337508386</v>
      </c>
      <c r="P3" s="5">
        <v>0.51307981156402271</v>
      </c>
      <c r="Q3" s="76">
        <v>2901.7720979222854</v>
      </c>
      <c r="R3" s="5">
        <v>22.458458191011168</v>
      </c>
      <c r="S3" s="5">
        <v>4.9359846623659829</v>
      </c>
      <c r="T3" s="2">
        <v>1.5271812098539024</v>
      </c>
      <c r="U3" s="2">
        <v>0.19017679083203923</v>
      </c>
      <c r="V3" s="2">
        <v>0.16109892669384562</v>
      </c>
      <c r="W3" s="2">
        <v>1.1871622502739683E-2</v>
      </c>
      <c r="X3" s="2">
        <v>4.0739504455212704E-2</v>
      </c>
      <c r="Y3" s="2">
        <v>8.5313345437505669E-3</v>
      </c>
      <c r="Z3" s="2">
        <v>1.8477272079210105E-3</v>
      </c>
      <c r="AA3" s="2">
        <v>1.4208747227563528E-2</v>
      </c>
      <c r="AB3" s="2">
        <v>4.570084078424174E-4</v>
      </c>
      <c r="AC3" s="2">
        <v>3.1960745340231356E-2</v>
      </c>
      <c r="AD3" s="2">
        <v>0.35337732302043201</v>
      </c>
      <c r="AE3" s="2">
        <v>1.1242926718654204E-2</v>
      </c>
      <c r="AF3" s="2">
        <v>4.7870944072497409E-2</v>
      </c>
      <c r="AG3" s="2">
        <v>1.2438640085565795E-2</v>
      </c>
      <c r="AH3" s="2">
        <v>8.6609776590940754E-2</v>
      </c>
      <c r="AI3" s="2">
        <v>1.6438915843867943E-2</v>
      </c>
      <c r="AJ3" s="2">
        <v>3.0391268719883385E-2</v>
      </c>
      <c r="AK3" s="2">
        <v>2.2341852833979697E-2</v>
      </c>
      <c r="AL3" s="2">
        <v>5.3812565929029513E-2</v>
      </c>
      <c r="AM3" s="2">
        <v>2.2465006337508386</v>
      </c>
    </row>
    <row r="4" spans="1:39">
      <c r="A4" t="s">
        <v>515</v>
      </c>
      <c r="B4" t="s">
        <v>673</v>
      </c>
      <c r="C4" s="56">
        <v>2.5242906219243642</v>
      </c>
      <c r="D4" s="56" t="s">
        <v>651</v>
      </c>
      <c r="E4" s="56">
        <v>0.50483371688610212</v>
      </c>
      <c r="F4" s="56">
        <f t="shared" si="0"/>
        <v>38.113800817629588</v>
      </c>
      <c r="G4" s="76">
        <v>8440.9327889766882</v>
      </c>
      <c r="H4" s="76">
        <v>24539.1839006966</v>
      </c>
      <c r="I4" s="76">
        <v>214.70499127885654</v>
      </c>
      <c r="J4" s="5">
        <v>62.249603163462275</v>
      </c>
      <c r="K4" s="76">
        <v>1484.702903376317</v>
      </c>
      <c r="L4" s="5">
        <v>3.2973225915907545</v>
      </c>
      <c r="M4" s="75">
        <v>6.1801637210355631</v>
      </c>
      <c r="N4" s="5" t="s">
        <v>651</v>
      </c>
      <c r="O4" s="5">
        <v>1.3996572500891524</v>
      </c>
      <c r="P4" s="5">
        <v>24.481448607424408</v>
      </c>
      <c r="Q4" s="76">
        <v>4794.8988830911248</v>
      </c>
      <c r="R4" s="5">
        <v>27.26405116890237</v>
      </c>
      <c r="S4" s="5">
        <v>2.0558318968342015</v>
      </c>
      <c r="T4" s="2">
        <v>26.336833518292167</v>
      </c>
      <c r="U4" s="2">
        <v>2.8707701112573378</v>
      </c>
      <c r="V4" s="2">
        <v>5.9831597814990838</v>
      </c>
      <c r="W4" s="2">
        <v>0.83570591725764798</v>
      </c>
      <c r="X4" s="2">
        <v>4.2312668741552519</v>
      </c>
      <c r="Y4" s="2">
        <v>1.4389229256133034</v>
      </c>
      <c r="Z4" s="2">
        <v>0.47282748059462576</v>
      </c>
      <c r="AA4" s="2">
        <v>1.9283622283011095</v>
      </c>
      <c r="AB4" s="2">
        <v>0.33714509239339796</v>
      </c>
      <c r="AC4" s="2">
        <v>2.3585806293342459</v>
      </c>
      <c r="AD4" s="2">
        <v>13.681617922329366</v>
      </c>
      <c r="AE4" s="2">
        <v>0.51188003499732704</v>
      </c>
      <c r="AF4" s="2">
        <v>1.5093428952253554</v>
      </c>
      <c r="AG4" s="2">
        <v>0.23447408113275595</v>
      </c>
      <c r="AH4" s="2">
        <v>1.5008302296698521</v>
      </c>
      <c r="AI4" s="2">
        <v>0.2189146138689379</v>
      </c>
      <c r="AJ4" s="2">
        <v>0.26509057767499855</v>
      </c>
      <c r="AK4" s="2">
        <v>1.1572877500568892</v>
      </c>
      <c r="AL4" s="2">
        <v>0.44918720417936248</v>
      </c>
      <c r="AM4" s="2">
        <v>1.3996572500891524</v>
      </c>
    </row>
    <row r="5" spans="1:39">
      <c r="A5" t="s">
        <v>518</v>
      </c>
      <c r="B5" t="s">
        <v>673</v>
      </c>
      <c r="C5" s="56">
        <v>0.19999475652524742</v>
      </c>
      <c r="D5" s="56" t="s">
        <v>651</v>
      </c>
      <c r="E5" s="56">
        <v>2.2833473992857255E-2</v>
      </c>
      <c r="F5" s="56">
        <f t="shared" si="0"/>
        <v>9.783956338293617</v>
      </c>
      <c r="G5" s="76">
        <v>822.8793074688549</v>
      </c>
      <c r="H5" s="76">
        <v>1944.1929811579125</v>
      </c>
      <c r="I5" s="76">
        <v>831.1797523170103</v>
      </c>
      <c r="J5" s="5">
        <v>5.0116318488760676</v>
      </c>
      <c r="K5" s="76">
        <v>1395.4818711195949</v>
      </c>
      <c r="L5" s="5">
        <v>25.739065554643627</v>
      </c>
      <c r="M5" s="75">
        <v>14.779294627117306</v>
      </c>
      <c r="N5" s="75">
        <v>49.745368482261419</v>
      </c>
      <c r="O5" s="5">
        <v>2.6598164373019215</v>
      </c>
      <c r="P5" s="5">
        <v>0.53174279261975321</v>
      </c>
      <c r="Q5" s="76">
        <v>4392.1715884740788</v>
      </c>
      <c r="R5" s="5">
        <v>11.16814900598321</v>
      </c>
      <c r="S5" s="5">
        <v>4.8494617095425632</v>
      </c>
      <c r="T5" s="2">
        <v>21.541290252955815</v>
      </c>
      <c r="U5" s="2">
        <v>1.1581931746744256</v>
      </c>
      <c r="V5" s="2">
        <v>2.3238727840744038</v>
      </c>
      <c r="W5" s="2">
        <v>0.30678420118584498</v>
      </c>
      <c r="X5" s="2">
        <v>1.2948594389929051</v>
      </c>
      <c r="Y5" s="2">
        <v>0.32928821608812886</v>
      </c>
      <c r="Z5" s="2">
        <v>6.8956894178193659E-2</v>
      </c>
      <c r="AA5" s="2">
        <v>0.36910377451081733</v>
      </c>
      <c r="AB5" s="2">
        <v>6.1047381428097201E-2</v>
      </c>
      <c r="AC5" s="2">
        <v>0.42877457261165319</v>
      </c>
      <c r="AD5" s="2">
        <v>2.6660752192135013</v>
      </c>
      <c r="AE5" s="2">
        <v>9.3174670394027242E-2</v>
      </c>
      <c r="AF5" s="2">
        <v>0.29331609983608392</v>
      </c>
      <c r="AG5" s="2">
        <v>4.7771377773113771E-2</v>
      </c>
      <c r="AH5" s="2">
        <v>0.30113643565088222</v>
      </c>
      <c r="AI5" s="2">
        <v>4.160209768154087E-2</v>
      </c>
      <c r="AJ5" s="2">
        <v>0.12002446899828351</v>
      </c>
      <c r="AK5" s="2">
        <v>0.56716443238075109</v>
      </c>
      <c r="AL5" s="2">
        <v>0.22160881758340203</v>
      </c>
      <c r="AM5" s="2">
        <v>2.6598164373019215</v>
      </c>
    </row>
    <row r="6" spans="1:39">
      <c r="A6" t="s">
        <v>533</v>
      </c>
      <c r="B6" t="s">
        <v>673</v>
      </c>
      <c r="C6" s="56">
        <v>0.59506887216382842</v>
      </c>
      <c r="D6" s="56">
        <v>6.1963187943492246E-2</v>
      </c>
      <c r="E6" s="56">
        <v>0.40910222504156679</v>
      </c>
      <c r="F6" s="56">
        <f t="shared" si="0"/>
        <v>4.0112152874375928</v>
      </c>
      <c r="G6" s="76">
        <v>3246.9522230336997</v>
      </c>
      <c r="H6" s="76">
        <v>5251.0595292987355</v>
      </c>
      <c r="I6" s="76">
        <v>1276.647791276145</v>
      </c>
      <c r="J6" s="5" t="s">
        <v>651</v>
      </c>
      <c r="K6" s="76">
        <v>1855.222845760597</v>
      </c>
      <c r="L6" s="5">
        <v>47.293632419566627</v>
      </c>
      <c r="M6" s="75">
        <v>27.237396757747145</v>
      </c>
      <c r="N6" s="75">
        <v>120.29215366820884</v>
      </c>
      <c r="O6" s="5">
        <v>2.7573924529912182</v>
      </c>
      <c r="P6" s="5">
        <v>12.179049915825143</v>
      </c>
      <c r="Q6" s="76">
        <v>5637.0371364895673</v>
      </c>
      <c r="R6" s="5">
        <v>21.183924687788508</v>
      </c>
      <c r="S6" s="5">
        <v>5.3742373494457416</v>
      </c>
      <c r="T6" s="2">
        <v>34.553215402824371</v>
      </c>
      <c r="U6" s="2">
        <v>0.49445676883228196</v>
      </c>
      <c r="V6" s="2">
        <v>0.95665572573214941</v>
      </c>
      <c r="W6" s="2">
        <v>0.1240122274508539</v>
      </c>
      <c r="X6" s="2">
        <v>0.51634425535961692</v>
      </c>
      <c r="Y6" s="2">
        <v>0.13613025384907865</v>
      </c>
      <c r="Z6" s="2">
        <v>3.1700672272239203E-2</v>
      </c>
      <c r="AA6" s="2">
        <v>0.1545563301228258</v>
      </c>
      <c r="AB6" s="2">
        <v>2.0949854421099836E-2</v>
      </c>
      <c r="AC6" s="2">
        <v>0.18129069539854989</v>
      </c>
      <c r="AD6" s="2">
        <v>1.0296436722359352</v>
      </c>
      <c r="AE6" s="2">
        <v>3.6838197061140998E-2</v>
      </c>
      <c r="AF6" s="2">
        <v>0.12694840311835065</v>
      </c>
      <c r="AG6" s="2">
        <v>2.0371245345224387E-2</v>
      </c>
      <c r="AH6" s="2">
        <v>0.15964057379287369</v>
      </c>
      <c r="AI6" s="2">
        <v>2.1676412445371232E-2</v>
      </c>
      <c r="AJ6" s="2">
        <v>0.10712730266212855</v>
      </c>
      <c r="AK6" s="2">
        <v>0.29673383515244495</v>
      </c>
      <c r="AL6" s="2">
        <v>0.16006491476613854</v>
      </c>
      <c r="AM6" s="2">
        <v>2.7573924529912182</v>
      </c>
    </row>
    <row r="7" spans="1:39">
      <c r="A7" t="s">
        <v>535</v>
      </c>
      <c r="B7" t="s">
        <v>673</v>
      </c>
      <c r="C7" s="56">
        <v>2.7733866492999306</v>
      </c>
      <c r="D7" s="56">
        <v>9.8639754832181001E-2</v>
      </c>
      <c r="E7" s="56">
        <v>0</v>
      </c>
      <c r="F7" s="56">
        <f t="shared" si="0"/>
        <v>2.109979459453136</v>
      </c>
      <c r="G7" s="76">
        <v>2231.4374023886685</v>
      </c>
      <c r="H7" s="76">
        <v>24978.035340851824</v>
      </c>
      <c r="I7" s="76">
        <v>1353.9779441388637</v>
      </c>
      <c r="J7" s="5">
        <v>38.718449621897683</v>
      </c>
      <c r="K7" s="76">
        <v>978.95122052103079</v>
      </c>
      <c r="L7" s="5">
        <v>39.279603563898903</v>
      </c>
      <c r="M7" s="75">
        <v>19.498144325330117</v>
      </c>
      <c r="N7" s="75">
        <v>101.26526263947402</v>
      </c>
      <c r="O7" s="5">
        <v>3.0377892580265544</v>
      </c>
      <c r="P7" s="5">
        <v>3.371953621219038</v>
      </c>
      <c r="Q7" s="76">
        <v>3224.8746327916961</v>
      </c>
      <c r="R7" s="5">
        <v>26.176318944585105</v>
      </c>
      <c r="S7" s="5">
        <v>4.1539649696360792</v>
      </c>
      <c r="T7" s="2">
        <v>11.300779037988068</v>
      </c>
      <c r="U7" s="2">
        <v>0.50613647952312091</v>
      </c>
      <c r="V7" s="2">
        <v>0.41598061631440747</v>
      </c>
      <c r="W7" s="2">
        <v>4.0186345966193582E-2</v>
      </c>
      <c r="X7" s="2">
        <v>0.16165909963412745</v>
      </c>
      <c r="Y7" s="2">
        <v>3.1278300500743469E-2</v>
      </c>
      <c r="Z7" s="2">
        <v>7.7126292966585635E-3</v>
      </c>
      <c r="AA7" s="2">
        <v>4.0098321024666879E-2</v>
      </c>
      <c r="AB7" s="2" t="s">
        <v>651</v>
      </c>
      <c r="AC7" s="2">
        <v>5.9201941688075889E-2</v>
      </c>
      <c r="AD7" s="2">
        <v>0.62788134019046671</v>
      </c>
      <c r="AE7" s="2">
        <v>1.4130972540133766E-2</v>
      </c>
      <c r="AF7" s="2">
        <v>7.510196982172361E-2</v>
      </c>
      <c r="AG7" s="2">
        <v>1.3508603238507912E-2</v>
      </c>
      <c r="AH7" s="2">
        <v>0.10572611094677353</v>
      </c>
      <c r="AI7" s="2">
        <v>1.1376728767536282E-2</v>
      </c>
      <c r="AJ7" s="2" t="s">
        <v>651</v>
      </c>
      <c r="AK7" s="2">
        <v>0.1941799092796668</v>
      </c>
      <c r="AL7" s="2">
        <v>0.28843908510901012</v>
      </c>
      <c r="AM7" s="2">
        <v>3.0377892580265544</v>
      </c>
    </row>
    <row r="8" spans="1:39">
      <c r="A8" t="s">
        <v>537</v>
      </c>
      <c r="B8" t="s">
        <v>673</v>
      </c>
      <c r="C8" s="56">
        <v>1.8993494282715808</v>
      </c>
      <c r="D8" s="56">
        <v>0.21137876977200198</v>
      </c>
      <c r="E8" s="56">
        <v>2.3161503649128949</v>
      </c>
      <c r="F8" s="56">
        <f t="shared" si="0"/>
        <v>42.241016494160505</v>
      </c>
      <c r="G8" s="76">
        <v>1386.6850642003856</v>
      </c>
      <c r="H8" s="76">
        <v>18830.754703657411</v>
      </c>
      <c r="I8" s="76">
        <v>3285.4287477163739</v>
      </c>
      <c r="J8" s="5">
        <v>94.183905473514429</v>
      </c>
      <c r="K8" s="76">
        <v>2951.5690456734583</v>
      </c>
      <c r="L8" s="5">
        <v>14.485888532764923</v>
      </c>
      <c r="M8" s="75">
        <v>35.256711008392294</v>
      </c>
      <c r="N8" s="75">
        <v>221.06611651723026</v>
      </c>
      <c r="O8" s="5">
        <v>5.5986165144727966</v>
      </c>
      <c r="P8" s="5">
        <v>4.8381081215780535</v>
      </c>
      <c r="Q8" s="76">
        <v>2881.000727542757</v>
      </c>
      <c r="R8" s="5">
        <v>47.474175671278751</v>
      </c>
      <c r="S8" s="5">
        <v>14.900922867035078</v>
      </c>
      <c r="T8" s="2">
        <v>95.902951745014917</v>
      </c>
      <c r="U8" s="2">
        <v>6.0015328121402067</v>
      </c>
      <c r="V8" s="2">
        <v>13.396168561630631</v>
      </c>
      <c r="W8" s="2">
        <v>1.5885774356220554</v>
      </c>
      <c r="X8" s="2">
        <v>6.7525743492649797</v>
      </c>
      <c r="Y8" s="2">
        <v>1.7086386909149507</v>
      </c>
      <c r="Z8" s="2">
        <v>0.29002346704123816</v>
      </c>
      <c r="AA8" s="2">
        <v>1.5580819543729052</v>
      </c>
      <c r="AB8" s="2">
        <v>0.1781976108348686</v>
      </c>
      <c r="AC8" s="2">
        <v>1.176442478909753</v>
      </c>
      <c r="AD8" s="2">
        <v>6.9088808330982108</v>
      </c>
      <c r="AE8" s="2">
        <v>0.26347741850748813</v>
      </c>
      <c r="AF8" s="2">
        <v>0.93085976671472825</v>
      </c>
      <c r="AG8" s="2">
        <v>0.14256020672719466</v>
      </c>
      <c r="AH8" s="2">
        <v>1.1821105805729151</v>
      </c>
      <c r="AI8" s="2">
        <v>0.16289032780838736</v>
      </c>
      <c r="AJ8" s="2" t="s">
        <v>651</v>
      </c>
      <c r="AK8" s="2">
        <v>1.4817037567661957</v>
      </c>
      <c r="AL8" s="2">
        <v>2.0492712336154351</v>
      </c>
      <c r="AM8" s="2">
        <v>5.5986165144727966</v>
      </c>
    </row>
    <row r="9" spans="1:39">
      <c r="A9" t="s">
        <v>538</v>
      </c>
      <c r="B9" t="s">
        <v>668</v>
      </c>
      <c r="C9" s="56">
        <v>0.10985326309443148</v>
      </c>
      <c r="D9" s="56">
        <v>7.0156757963779071E-2</v>
      </c>
      <c r="E9" s="56">
        <v>0</v>
      </c>
      <c r="F9" s="56">
        <f t="shared" si="0"/>
        <v>2.0607778470299949</v>
      </c>
      <c r="G9" s="76">
        <v>1830.7307973842715</v>
      </c>
      <c r="H9" s="76">
        <v>968.12519899018366</v>
      </c>
      <c r="I9" s="76">
        <v>1136.4441110052974</v>
      </c>
      <c r="J9" s="5">
        <v>0.30395277357947859</v>
      </c>
      <c r="K9" s="76">
        <v>349.71542066940174</v>
      </c>
      <c r="L9" s="5">
        <v>123.39368316534458</v>
      </c>
      <c r="M9" s="75">
        <v>135.6576221782303</v>
      </c>
      <c r="N9" s="75">
        <v>5.0268857603151398</v>
      </c>
      <c r="O9" s="5">
        <v>3.553610893461999</v>
      </c>
      <c r="P9" s="5">
        <v>0.9606403474789571</v>
      </c>
      <c r="Q9" s="76">
        <v>814.66676139568847</v>
      </c>
      <c r="R9" s="5">
        <v>23.713521850432684</v>
      </c>
      <c r="S9" s="5">
        <v>5.4394189365471917</v>
      </c>
      <c r="T9" s="2" t="s">
        <v>651</v>
      </c>
      <c r="U9" s="2">
        <v>0.29952355857909824</v>
      </c>
      <c r="V9" s="2">
        <v>0.65765297358599262</v>
      </c>
      <c r="W9" s="2">
        <v>8.3938112350576868E-2</v>
      </c>
      <c r="X9" s="2">
        <v>0.27998033419674762</v>
      </c>
      <c r="Y9" s="2">
        <v>5.0884136981004337E-2</v>
      </c>
      <c r="Z9" s="2">
        <v>3.4861807523001E-3</v>
      </c>
      <c r="AA9" s="2">
        <v>5.6852498118595586E-2</v>
      </c>
      <c r="AB9" s="2" t="s">
        <v>651</v>
      </c>
      <c r="AC9" s="2">
        <v>6.6068584738709218E-2</v>
      </c>
      <c r="AD9" s="2">
        <v>0.44454694772015368</v>
      </c>
      <c r="AE9" s="2">
        <v>1.6084465712320053E-2</v>
      </c>
      <c r="AF9" s="2">
        <v>5.0495043702942846E-2</v>
      </c>
      <c r="AG9" s="2">
        <v>7.2816230283317502E-3</v>
      </c>
      <c r="AH9" s="2">
        <v>4.3983387563221926E-2</v>
      </c>
      <c r="AI9" s="2" t="s">
        <v>651</v>
      </c>
      <c r="AJ9" s="2" t="s">
        <v>651</v>
      </c>
      <c r="AK9" s="2">
        <v>2.7855310427881079E-2</v>
      </c>
      <c r="AL9" s="2" t="s">
        <v>651</v>
      </c>
      <c r="AM9" s="2">
        <v>3.553610893461999</v>
      </c>
    </row>
    <row r="10" spans="1:39">
      <c r="A10" t="s">
        <v>539</v>
      </c>
      <c r="B10" t="s">
        <v>668</v>
      </c>
      <c r="C10" s="56">
        <v>0.10334390167729239</v>
      </c>
      <c r="D10" s="56">
        <v>0</v>
      </c>
      <c r="E10" s="56">
        <v>0</v>
      </c>
      <c r="F10" s="56">
        <f t="shared" si="0"/>
        <v>400.17671026671206</v>
      </c>
      <c r="G10" s="76">
        <v>187.36418147223429</v>
      </c>
      <c r="H10" s="76">
        <v>900.24719167043168</v>
      </c>
      <c r="I10" s="76">
        <v>1088.2982390372097</v>
      </c>
      <c r="J10" s="5">
        <v>8.4609998417207208</v>
      </c>
      <c r="K10" s="76">
        <v>119.94225688215188</v>
      </c>
      <c r="L10" s="5">
        <v>36.052055264869935</v>
      </c>
      <c r="M10" s="75">
        <v>459.61193560357134</v>
      </c>
      <c r="N10" s="75">
        <v>4.3520716832902675</v>
      </c>
      <c r="O10" s="5">
        <v>3.1002976462411813</v>
      </c>
      <c r="P10" s="5">
        <v>3.1415921912547291</v>
      </c>
      <c r="Q10" s="76">
        <v>4747.0609819470174</v>
      </c>
      <c r="R10" s="5">
        <v>10.833580516559888</v>
      </c>
      <c r="S10" s="5">
        <v>6.6398977824007055</v>
      </c>
      <c r="T10" s="2" t="s">
        <v>651</v>
      </c>
      <c r="U10" s="2">
        <v>34.131582403787363</v>
      </c>
      <c r="V10" s="2">
        <v>85.403867594737818</v>
      </c>
      <c r="W10" s="2">
        <v>10.37386025452814</v>
      </c>
      <c r="X10" s="2">
        <v>38.843704389894739</v>
      </c>
      <c r="Y10" s="2">
        <v>7.1173612662458785</v>
      </c>
      <c r="Z10" s="2">
        <v>1.0821876971954552</v>
      </c>
      <c r="AA10" s="2">
        <v>13.003601222563931</v>
      </c>
      <c r="AB10" s="2">
        <v>2.8859009432204115</v>
      </c>
      <c r="AC10" s="2">
        <v>22.481642760947487</v>
      </c>
      <c r="AD10" s="2">
        <v>143.26854923584301</v>
      </c>
      <c r="AE10" s="2">
        <v>5.3812024517164048</v>
      </c>
      <c r="AF10" s="2">
        <v>16.871902800220528</v>
      </c>
      <c r="AG10" s="2">
        <v>2.3614622477974407</v>
      </c>
      <c r="AH10" s="2">
        <v>14.945261498234222</v>
      </c>
      <c r="AI10" s="2">
        <v>2.024623499779246</v>
      </c>
      <c r="AJ10" s="2">
        <v>0.20195654284409773</v>
      </c>
      <c r="AK10" s="2">
        <v>2.8237391320898273</v>
      </c>
      <c r="AL10" s="2">
        <v>10.157754550931434</v>
      </c>
      <c r="AM10" s="2">
        <v>3.1002976462411813</v>
      </c>
    </row>
    <row r="11" spans="1:39">
      <c r="A11" t="s">
        <v>540</v>
      </c>
      <c r="B11" t="s">
        <v>668</v>
      </c>
      <c r="C11" s="56">
        <v>2.5938148230475445E-2</v>
      </c>
      <c r="D11" s="56">
        <v>7.4460891883217806E-2</v>
      </c>
      <c r="E11" s="56">
        <v>0</v>
      </c>
      <c r="F11" s="56">
        <f t="shared" si="0"/>
        <v>23.139318162592925</v>
      </c>
      <c r="G11" s="76">
        <v>37.786840229010416</v>
      </c>
      <c r="H11" s="76">
        <v>210.54653542841095</v>
      </c>
      <c r="I11" s="76">
        <v>571.71340260694762</v>
      </c>
      <c r="J11" s="5" t="s">
        <v>651</v>
      </c>
      <c r="K11" s="76">
        <v>243.01542176483744</v>
      </c>
      <c r="L11" s="5">
        <v>5.1016934662242104</v>
      </c>
      <c r="M11" s="75">
        <v>108.17992734230648</v>
      </c>
      <c r="N11" s="75">
        <v>7.7415106020634159</v>
      </c>
      <c r="O11" s="5">
        <v>18.691419985890054</v>
      </c>
      <c r="P11" s="5">
        <v>3.0497085775907418</v>
      </c>
      <c r="Q11" s="76">
        <v>411.77589174767672</v>
      </c>
      <c r="R11" s="5">
        <v>4.4980509893961482</v>
      </c>
      <c r="S11" s="5">
        <v>5.891123002232133</v>
      </c>
      <c r="T11" s="2">
        <v>0.85919506702343429</v>
      </c>
      <c r="U11" s="2">
        <v>1.693862733748204</v>
      </c>
      <c r="V11" s="2">
        <v>5.476587453725883</v>
      </c>
      <c r="W11" s="2">
        <v>0.75787988126637307</v>
      </c>
      <c r="X11" s="2">
        <v>3.0982339737832922</v>
      </c>
      <c r="Y11" s="2">
        <v>0.69846474263670766</v>
      </c>
      <c r="Z11" s="2">
        <v>9.1476963160911917E-2</v>
      </c>
      <c r="AA11" s="2">
        <v>0.91254716968385097</v>
      </c>
      <c r="AB11" s="2">
        <v>0.17278459424669254</v>
      </c>
      <c r="AC11" s="2">
        <v>1.3244366531338698</v>
      </c>
      <c r="AD11" s="2">
        <v>6.3837361589648047</v>
      </c>
      <c r="AE11" s="2">
        <v>0.31212563267669441</v>
      </c>
      <c r="AF11" s="2">
        <v>1.0192173350839393</v>
      </c>
      <c r="AG11" s="2">
        <v>0.14816967754700788</v>
      </c>
      <c r="AH11" s="2">
        <v>0.93415688887613946</v>
      </c>
      <c r="AI11" s="2">
        <v>0.11563830405855743</v>
      </c>
      <c r="AJ11" s="2">
        <v>0.71038017363910355</v>
      </c>
      <c r="AK11" s="2">
        <v>1.9357418416989012</v>
      </c>
      <c r="AL11" s="2">
        <v>0.42843668889884784</v>
      </c>
      <c r="AM11" s="2">
        <v>18.691419985890054</v>
      </c>
    </row>
    <row r="12" spans="1:39">
      <c r="A12" t="s">
        <v>543</v>
      </c>
      <c r="B12" t="s">
        <v>668</v>
      </c>
      <c r="C12" s="56">
        <v>0.42494053925539277</v>
      </c>
      <c r="D12" s="56">
        <v>0.13529855184892148</v>
      </c>
      <c r="E12" s="56">
        <v>0.2387841848590766</v>
      </c>
      <c r="F12" s="56">
        <f t="shared" si="0"/>
        <v>57.800894067410283</v>
      </c>
      <c r="G12" s="76">
        <v>614.38316499511359</v>
      </c>
      <c r="H12" s="76">
        <v>3767.9867823752274</v>
      </c>
      <c r="I12" s="76">
        <v>863.46362592521734</v>
      </c>
      <c r="J12" s="5">
        <v>14.942584866648371</v>
      </c>
      <c r="K12" s="76">
        <v>423.21077466489868</v>
      </c>
      <c r="L12" s="5">
        <v>63.14832842247629</v>
      </c>
      <c r="M12" s="75">
        <v>91.621635096922432</v>
      </c>
      <c r="N12" s="5" t="s">
        <v>651</v>
      </c>
      <c r="O12" s="5" t="s">
        <v>651</v>
      </c>
      <c r="P12" s="5">
        <v>3.5556322490543582</v>
      </c>
      <c r="Q12" s="76">
        <v>4400.7665599725442</v>
      </c>
      <c r="R12" s="5">
        <v>6.9495891739455047</v>
      </c>
      <c r="S12" s="5">
        <v>5.4073926468442197</v>
      </c>
      <c r="T12" s="2">
        <v>95.667134261791503</v>
      </c>
      <c r="U12" s="2">
        <v>6.493349322476532</v>
      </c>
      <c r="V12" s="2">
        <v>15.449480940862006</v>
      </c>
      <c r="W12" s="2">
        <v>2.0303667367805982</v>
      </c>
      <c r="X12" s="2">
        <v>8.3757575497533594</v>
      </c>
      <c r="Y12" s="2">
        <v>2.0429072457857016</v>
      </c>
      <c r="Z12" s="2">
        <v>0.30507051203228358</v>
      </c>
      <c r="AA12" s="2">
        <v>2.2126225546169862</v>
      </c>
      <c r="AB12" s="2">
        <v>0.37727548391566751</v>
      </c>
      <c r="AC12" s="2">
        <v>2.6309283281154547</v>
      </c>
      <c r="AD12" s="2">
        <v>13.028753651189133</v>
      </c>
      <c r="AE12" s="2">
        <v>0.55392520233837461</v>
      </c>
      <c r="AF12" s="2">
        <v>1.7531504689797974</v>
      </c>
      <c r="AG12" s="2">
        <v>0.27856629563997432</v>
      </c>
      <c r="AH12" s="2">
        <v>1.9931669257466058</v>
      </c>
      <c r="AI12" s="2">
        <v>0.27557284917781077</v>
      </c>
      <c r="AJ12" s="2">
        <v>0.46726943998189235</v>
      </c>
      <c r="AK12" s="2">
        <v>0.78303584006314231</v>
      </c>
      <c r="AL12" s="2">
        <v>0.66996903356895743</v>
      </c>
      <c r="AM12" s="2" t="s">
        <v>651</v>
      </c>
    </row>
    <row r="13" spans="1:39">
      <c r="A13" t="s">
        <v>545</v>
      </c>
      <c r="B13" t="s">
        <v>668</v>
      </c>
      <c r="C13" s="56">
        <v>2.0278033948921158E-2</v>
      </c>
      <c r="D13" s="56" t="s">
        <v>651</v>
      </c>
      <c r="E13" s="56">
        <v>5.1648559517314977E-3</v>
      </c>
      <c r="F13" s="56">
        <f t="shared" si="0"/>
        <v>103.29519275922554</v>
      </c>
      <c r="G13" s="76">
        <v>140.18857058415253</v>
      </c>
      <c r="H13" s="76">
        <v>197.12722453399653</v>
      </c>
      <c r="I13" s="76">
        <v>232.62723497142883</v>
      </c>
      <c r="J13" s="5">
        <v>2.5823536655414934</v>
      </c>
      <c r="K13" s="76">
        <v>196.04614352321255</v>
      </c>
      <c r="L13" s="5">
        <v>12.681856460891941</v>
      </c>
      <c r="M13" s="75">
        <v>56.579942049688739</v>
      </c>
      <c r="N13" s="75">
        <v>54.213923023286455</v>
      </c>
      <c r="O13" s="5">
        <v>11.475150818025446</v>
      </c>
      <c r="P13" s="5">
        <v>3.2113181151506445</v>
      </c>
      <c r="Q13" s="76">
        <v>2143.1383988427779</v>
      </c>
      <c r="R13" s="5">
        <v>2.8280862452799358</v>
      </c>
      <c r="S13" s="5">
        <v>5.2042194471435268</v>
      </c>
      <c r="T13" s="2">
        <v>1.4597975716545586</v>
      </c>
      <c r="U13" s="2">
        <v>20.032914573087055</v>
      </c>
      <c r="V13" s="2">
        <v>43.620818538311255</v>
      </c>
      <c r="W13" s="2">
        <v>5.5678807406946182</v>
      </c>
      <c r="X13" s="2">
        <v>20.241524874579639</v>
      </c>
      <c r="Y13" s="2">
        <v>3.198825878591617</v>
      </c>
      <c r="Z13" s="2">
        <v>0.49303951920087546</v>
      </c>
      <c r="AA13" s="2">
        <v>2.0301208843491541</v>
      </c>
      <c r="AB13" s="2">
        <v>0.40002187258310767</v>
      </c>
      <c r="AC13" s="2">
        <v>1.0642246525563268</v>
      </c>
      <c r="AD13" s="2">
        <v>4.3399737457602674</v>
      </c>
      <c r="AE13" s="2">
        <v>0.38096095358256699</v>
      </c>
      <c r="AF13" s="2">
        <v>0.69718039841711066</v>
      </c>
      <c r="AG13" s="2">
        <v>0.28677282158213047</v>
      </c>
      <c r="AH13" s="2">
        <v>0.65941663899595981</v>
      </c>
      <c r="AI13" s="2">
        <v>0.28151666693382937</v>
      </c>
      <c r="AJ13" s="2">
        <v>0.79777931802079605</v>
      </c>
      <c r="AK13" s="2">
        <v>0.76265887437023561</v>
      </c>
      <c r="AL13" s="2">
        <v>0.45221166428282494</v>
      </c>
      <c r="AM13" s="2">
        <v>11.475150818025446</v>
      </c>
    </row>
    <row r="14" spans="1:39">
      <c r="A14" t="s">
        <v>548</v>
      </c>
      <c r="B14" t="s">
        <v>668</v>
      </c>
      <c r="C14" s="56">
        <v>3.5314702455017832E-2</v>
      </c>
      <c r="D14" s="56" t="s">
        <v>651</v>
      </c>
      <c r="E14" s="56">
        <v>2.4299171131968743E-2</v>
      </c>
      <c r="F14" s="56">
        <f t="shared" si="0"/>
        <v>19.6947839396015</v>
      </c>
      <c r="G14" s="76">
        <v>144.0847801032796</v>
      </c>
      <c r="H14" s="76">
        <v>343.30198370004706</v>
      </c>
      <c r="I14" s="76">
        <v>415.70956509640644</v>
      </c>
      <c r="J14" s="5">
        <v>3.473238232277355</v>
      </c>
      <c r="K14" s="76">
        <v>374.21707565900067</v>
      </c>
      <c r="L14" s="5">
        <v>56.873732705671593</v>
      </c>
      <c r="M14" s="75">
        <v>81.961174894142658</v>
      </c>
      <c r="N14" s="75">
        <v>8.400826281991419</v>
      </c>
      <c r="O14" s="5">
        <v>3.9170426659531965</v>
      </c>
      <c r="P14" s="5">
        <v>1.3528683901221028</v>
      </c>
      <c r="Q14" s="76">
        <v>1193.8308044850132</v>
      </c>
      <c r="R14" s="5">
        <v>9.9165093632392001</v>
      </c>
      <c r="S14" s="5">
        <v>4.4863288522703222</v>
      </c>
      <c r="T14" s="2">
        <v>0.76509724515131206</v>
      </c>
      <c r="U14" s="2">
        <v>1.230243541619835</v>
      </c>
      <c r="V14" s="2">
        <v>5.6360694937311573</v>
      </c>
      <c r="W14" s="2">
        <v>1.0308544419391186</v>
      </c>
      <c r="X14" s="2">
        <v>4.7114572623475093</v>
      </c>
      <c r="Y14" s="2">
        <v>0.99348570582308537</v>
      </c>
      <c r="Z14" s="2">
        <v>0.42662413196675636</v>
      </c>
      <c r="AA14" s="2">
        <v>0.81304298878368431</v>
      </c>
      <c r="AB14" s="2">
        <v>0.10946777485459487</v>
      </c>
      <c r="AC14" s="2">
        <v>0.62771210873571326</v>
      </c>
      <c r="AD14" s="2">
        <v>3.2842527671344577</v>
      </c>
      <c r="AE14" s="2">
        <v>0.11984214018241486</v>
      </c>
      <c r="AF14" s="2">
        <v>0.34199592897365072</v>
      </c>
      <c r="AG14" s="2">
        <v>4.9719665178253027E-2</v>
      </c>
      <c r="AH14" s="2">
        <v>0.28544917649205381</v>
      </c>
      <c r="AI14" s="2">
        <v>3.4566811839215672E-2</v>
      </c>
      <c r="AJ14" s="2">
        <v>7.0456274203884575E-2</v>
      </c>
      <c r="AK14" s="2">
        <v>0.34451267702523553</v>
      </c>
      <c r="AL14" s="2">
        <v>0.27805954422526274</v>
      </c>
      <c r="AM14" s="2">
        <v>3.9170426659531965</v>
      </c>
    </row>
    <row r="15" spans="1:39">
      <c r="A15" t="s">
        <v>549</v>
      </c>
      <c r="B15" t="s">
        <v>668</v>
      </c>
      <c r="C15" s="56">
        <v>4.0247936800629672E-2</v>
      </c>
      <c r="D15" s="56" t="s">
        <v>651</v>
      </c>
      <c r="E15" s="56">
        <v>3.2355995732653033E-3</v>
      </c>
      <c r="F15" s="56">
        <f t="shared" si="0"/>
        <v>5.0827338614019792</v>
      </c>
      <c r="G15" s="76">
        <v>31.869386696880845</v>
      </c>
      <c r="H15" s="76">
        <v>391.25903895382015</v>
      </c>
      <c r="I15" s="76">
        <v>269.37554223681303</v>
      </c>
      <c r="J15" s="5">
        <v>3.2325934507492988</v>
      </c>
      <c r="K15" s="76">
        <v>35.314790907321559</v>
      </c>
      <c r="L15" s="5">
        <v>10.010123445772955</v>
      </c>
      <c r="M15" s="75">
        <v>62.835599372799656</v>
      </c>
      <c r="N15" s="5" t="s">
        <v>651</v>
      </c>
      <c r="O15" s="5">
        <v>4.0484150808709112</v>
      </c>
      <c r="P15" s="5">
        <v>1.4488951350254293</v>
      </c>
      <c r="Q15" s="76">
        <v>1295.5914104091005</v>
      </c>
      <c r="R15" s="5">
        <v>7.5771273272922315</v>
      </c>
      <c r="S15" s="5">
        <v>4.7306621045192747</v>
      </c>
      <c r="T15" s="2">
        <v>15.242354110622868</v>
      </c>
      <c r="U15" s="2">
        <v>0.82184893643469914</v>
      </c>
      <c r="V15" s="2">
        <v>1.5431393137094043</v>
      </c>
      <c r="W15" s="2">
        <v>0.1523409218479965</v>
      </c>
      <c r="X15" s="2">
        <v>0.489212275389524</v>
      </c>
      <c r="Y15" s="2">
        <v>0.14952094623541617</v>
      </c>
      <c r="Z15" s="2">
        <v>3.5500796978813379E-2</v>
      </c>
      <c r="AA15" s="2">
        <v>0.14864579050360019</v>
      </c>
      <c r="AB15" s="2">
        <v>2.8278967384745324E-2</v>
      </c>
      <c r="AC15" s="2">
        <v>0.21124899821737969</v>
      </c>
      <c r="AD15" s="2">
        <v>1.0865583973892465</v>
      </c>
      <c r="AE15" s="2">
        <v>4.6186309869171438E-2</v>
      </c>
      <c r="AF15" s="2">
        <v>0.14781289035574913</v>
      </c>
      <c r="AG15" s="2">
        <v>2.7760117615551753E-2</v>
      </c>
      <c r="AH15" s="2">
        <v>0.17318856653817905</v>
      </c>
      <c r="AI15" s="2">
        <v>2.1490632932502626E-2</v>
      </c>
      <c r="AJ15" s="2">
        <v>0.41781607988577979</v>
      </c>
      <c r="AK15" s="2">
        <v>0.22421935998633269</v>
      </c>
      <c r="AL15" s="2">
        <v>0.1619497672121834</v>
      </c>
      <c r="AM15" s="2">
        <v>4.0484150808709112</v>
      </c>
    </row>
    <row r="16" spans="1:39">
      <c r="A16" t="s">
        <v>550</v>
      </c>
      <c r="B16" t="s">
        <v>668</v>
      </c>
      <c r="C16" s="56">
        <v>0.73945783030735357</v>
      </c>
      <c r="D16" s="56" t="s">
        <v>651</v>
      </c>
      <c r="E16" s="56">
        <v>1.2249581019420899E-3</v>
      </c>
      <c r="F16" s="56">
        <f t="shared" si="0"/>
        <v>47.830255964672993</v>
      </c>
      <c r="G16" s="76">
        <v>676.73227649972</v>
      </c>
      <c r="H16" s="76">
        <v>7188.4320795396807</v>
      </c>
      <c r="I16" s="76">
        <v>451.43956493582681</v>
      </c>
      <c r="J16" s="5">
        <v>21.168252963558952</v>
      </c>
      <c r="K16" s="76">
        <v>24.786835888653776</v>
      </c>
      <c r="L16" s="5">
        <v>14.739489191159635</v>
      </c>
      <c r="M16" s="75">
        <v>66.861857141075191</v>
      </c>
      <c r="N16" s="5" t="s">
        <v>651</v>
      </c>
      <c r="O16" s="5">
        <v>2.5163668830823083</v>
      </c>
      <c r="P16" s="5">
        <v>3.106774527883962</v>
      </c>
      <c r="Q16" s="76">
        <v>2983.3437539169531</v>
      </c>
      <c r="R16" s="5">
        <v>49.394252515119788</v>
      </c>
      <c r="S16" s="5">
        <v>4.8996728396333982</v>
      </c>
      <c r="T16" s="2" t="s">
        <v>651</v>
      </c>
      <c r="U16" s="2">
        <v>11.47118745412946</v>
      </c>
      <c r="V16" s="2">
        <v>21.233914801558399</v>
      </c>
      <c r="W16" s="2">
        <v>2.3782610922376177</v>
      </c>
      <c r="X16" s="2">
        <v>9.4058989068078773</v>
      </c>
      <c r="Y16" s="2">
        <v>1.3605533128309149</v>
      </c>
      <c r="Z16" s="2">
        <v>0.15604612875752508</v>
      </c>
      <c r="AA16" s="2">
        <v>0.80920165607498051</v>
      </c>
      <c r="AB16" s="2">
        <v>5.799919244486524E-2</v>
      </c>
      <c r="AC16" s="2">
        <v>0.19121839416259145</v>
      </c>
      <c r="AD16" s="2">
        <v>0.57558458376029953</v>
      </c>
      <c r="AE16" s="2">
        <v>2.8459089382485973E-2</v>
      </c>
      <c r="AF16" s="2">
        <v>7.432541623645475E-2</v>
      </c>
      <c r="AG16" s="2">
        <v>1.1586114310960842E-2</v>
      </c>
      <c r="AH16" s="2">
        <v>6.9498465037838547E-2</v>
      </c>
      <c r="AI16" s="2">
        <v>6.5213569407251296E-3</v>
      </c>
      <c r="AJ16" s="2">
        <v>7.5218756051695979E-2</v>
      </c>
      <c r="AK16" s="2">
        <v>0.2426122125953773</v>
      </c>
      <c r="AL16" s="2">
        <v>1.0337600387612338</v>
      </c>
      <c r="AM16" s="2">
        <v>2.5163668830823083</v>
      </c>
    </row>
    <row r="17" spans="1:39">
      <c r="A17" t="s">
        <v>551</v>
      </c>
      <c r="B17" t="s">
        <v>668</v>
      </c>
      <c r="C17" s="56">
        <v>4.6099866163477075E-2</v>
      </c>
      <c r="D17" s="56" t="s">
        <v>651</v>
      </c>
      <c r="E17" s="56">
        <v>3.6845899820767271E-3</v>
      </c>
      <c r="F17" s="56">
        <f t="shared" si="0"/>
        <v>0.13354681815151134</v>
      </c>
      <c r="G17" s="76">
        <v>699.24617167812187</v>
      </c>
      <c r="H17" s="76">
        <v>448.14693037233036</v>
      </c>
      <c r="I17" s="76">
        <v>525.84021691611804</v>
      </c>
      <c r="J17" s="5">
        <v>4.056392884917714</v>
      </c>
      <c r="K17" s="76">
        <v>163.79101331156531</v>
      </c>
      <c r="L17" s="5">
        <v>54.084539764025749</v>
      </c>
      <c r="M17" s="75">
        <v>62.32996643261086</v>
      </c>
      <c r="N17" s="75">
        <v>7.1333643353603957</v>
      </c>
      <c r="O17" s="5">
        <v>2.4152863882904803</v>
      </c>
      <c r="P17" s="5">
        <v>0.40393233890052133</v>
      </c>
      <c r="Q17" s="76">
        <v>399.53972431976439</v>
      </c>
      <c r="R17" s="5">
        <v>12.664489930126443</v>
      </c>
      <c r="S17" s="5">
        <v>4.7670368304030157</v>
      </c>
      <c r="T17" s="2" t="s">
        <v>651</v>
      </c>
      <c r="U17" s="2">
        <v>3.028612338996834E-2</v>
      </c>
      <c r="V17" s="2">
        <v>7.6182019203513501E-2</v>
      </c>
      <c r="W17" s="2">
        <v>5.1298912182902012E-3</v>
      </c>
      <c r="X17" s="2">
        <v>1.4006826147935428E-2</v>
      </c>
      <c r="Y17" s="2">
        <v>3.4001379638856464E-4</v>
      </c>
      <c r="Z17" s="2" t="s">
        <v>651</v>
      </c>
      <c r="AA17" s="2" t="s">
        <v>651</v>
      </c>
      <c r="AB17" s="2" t="s">
        <v>651</v>
      </c>
      <c r="AC17" s="2" t="s">
        <v>651</v>
      </c>
      <c r="AD17" s="2">
        <v>9.4377716550099868E-4</v>
      </c>
      <c r="AE17" s="2">
        <v>3.601230006081689E-4</v>
      </c>
      <c r="AF17" s="2">
        <v>2.3538296923716331E-3</v>
      </c>
      <c r="AG17" s="2">
        <v>2.3576288757185585E-3</v>
      </c>
      <c r="AH17" s="2">
        <v>1.5865856612159578E-3</v>
      </c>
      <c r="AI17" s="2" t="s">
        <v>651</v>
      </c>
      <c r="AJ17" s="2">
        <v>4.3662927949357722E-2</v>
      </c>
      <c r="AK17" s="2">
        <v>6.7635493957961361E-3</v>
      </c>
      <c r="AL17" s="2">
        <v>5.8267655576363063E-3</v>
      </c>
      <c r="AM17" s="2">
        <v>2.4152863882904803</v>
      </c>
    </row>
    <row r="18" spans="1:39">
      <c r="A18" t="s">
        <v>552</v>
      </c>
      <c r="B18" t="s">
        <v>668</v>
      </c>
      <c r="C18" s="56">
        <v>0.10136545953717559</v>
      </c>
      <c r="D18" s="56" t="s">
        <v>651</v>
      </c>
      <c r="E18" s="56">
        <v>9.7971923668339466E-3</v>
      </c>
      <c r="F18" s="56">
        <f t="shared" si="0"/>
        <v>9.6665470856179745</v>
      </c>
      <c r="G18" s="76">
        <v>130.44712993800084</v>
      </c>
      <c r="H18" s="76">
        <v>985.39590931297664</v>
      </c>
      <c r="I18" s="76">
        <v>493.99033266076174</v>
      </c>
      <c r="J18" s="5">
        <v>67.744941585400753</v>
      </c>
      <c r="K18" s="76">
        <v>20.254936913919899</v>
      </c>
      <c r="L18" s="5">
        <v>12.219742106068814</v>
      </c>
      <c r="M18" s="75">
        <v>77.230848651942722</v>
      </c>
      <c r="N18" s="75">
        <v>7.5657577705477763</v>
      </c>
      <c r="O18" s="5">
        <v>0.51336462808508188</v>
      </c>
      <c r="P18" s="5">
        <v>1.0743592487352591</v>
      </c>
      <c r="Q18" s="76">
        <v>2694.1171879496574</v>
      </c>
      <c r="R18" s="5">
        <v>7.2373895523185867</v>
      </c>
      <c r="S18" s="5">
        <v>4.2006353917657693</v>
      </c>
      <c r="T18" s="2" t="s">
        <v>651</v>
      </c>
      <c r="U18" s="2">
        <v>2.4249270550373581</v>
      </c>
      <c r="V18" s="2">
        <v>3.3915498749698494</v>
      </c>
      <c r="W18" s="2">
        <v>0.28348403711680603</v>
      </c>
      <c r="X18" s="2">
        <v>0.89700631180175594</v>
      </c>
      <c r="Y18" s="2">
        <v>0.16164945971052591</v>
      </c>
      <c r="Z18" s="2">
        <v>3.5014764902336203E-2</v>
      </c>
      <c r="AA18" s="2">
        <v>0.19194527795990804</v>
      </c>
      <c r="AB18" s="2">
        <v>2.8667983012391304E-2</v>
      </c>
      <c r="AC18" s="2">
        <v>0.25332859559023579</v>
      </c>
      <c r="AD18" s="2">
        <v>1.4532168793693729</v>
      </c>
      <c r="AE18" s="2">
        <v>5.9306560025547995E-2</v>
      </c>
      <c r="AF18" s="2">
        <v>0.18374058275890551</v>
      </c>
      <c r="AG18" s="2">
        <v>3.8842368370687205E-2</v>
      </c>
      <c r="AH18" s="2">
        <v>0.23367837664056357</v>
      </c>
      <c r="AI18" s="2">
        <v>3.0188958351730688E-2</v>
      </c>
      <c r="AJ18" s="2">
        <v>0.10298109330754597</v>
      </c>
      <c r="AK18" s="2">
        <v>0.77424643992910958</v>
      </c>
      <c r="AL18" s="2">
        <v>4.9420122988085868</v>
      </c>
      <c r="AM18" s="2">
        <v>0.51336462808508188</v>
      </c>
    </row>
    <row r="19" spans="1:39">
      <c r="A19" t="s">
        <v>558</v>
      </c>
      <c r="B19" t="s">
        <v>668</v>
      </c>
      <c r="C19" s="56" t="s">
        <v>651</v>
      </c>
      <c r="D19" s="56">
        <v>1.1563673439448877E-2</v>
      </c>
      <c r="E19" s="56">
        <v>7.8107427385962268E-4</v>
      </c>
      <c r="F19" s="56">
        <f t="shared" si="0"/>
        <v>9.3970392507353875</v>
      </c>
      <c r="G19" s="76">
        <v>92.554971460512718</v>
      </c>
      <c r="H19" s="76">
        <v>248.50276683509355</v>
      </c>
      <c r="I19" s="76">
        <v>422.6780139663972</v>
      </c>
      <c r="J19" s="5">
        <v>6.7962626752463589</v>
      </c>
      <c r="K19" s="76">
        <v>377.30852687362773</v>
      </c>
      <c r="L19" s="5">
        <v>58.17468940055339</v>
      </c>
      <c r="M19" s="75">
        <v>83.686323726128492</v>
      </c>
      <c r="N19" s="75">
        <v>4.4002892347602804</v>
      </c>
      <c r="O19" s="5">
        <v>1.2536922314743566</v>
      </c>
      <c r="P19" s="5">
        <v>1.2357361888065643</v>
      </c>
      <c r="Q19" s="76">
        <v>681.91455977243015</v>
      </c>
      <c r="R19" s="5">
        <v>10.700796962679716</v>
      </c>
      <c r="S19" s="5">
        <v>4.7248499040277689</v>
      </c>
      <c r="T19" s="2" t="s">
        <v>651</v>
      </c>
      <c r="U19" s="2">
        <v>0.62847248041606285</v>
      </c>
      <c r="V19" s="2">
        <v>2.7001890364123504</v>
      </c>
      <c r="W19" s="2">
        <v>0.47865241681845816</v>
      </c>
      <c r="X19" s="2">
        <v>2.2079819620894012</v>
      </c>
      <c r="Y19" s="2">
        <v>0.44009220492116014</v>
      </c>
      <c r="Z19" s="2">
        <v>0.20082204334473627</v>
      </c>
      <c r="AA19" s="2">
        <v>0.38241901600981543</v>
      </c>
      <c r="AB19" s="2">
        <v>5.1430691332241769E-2</v>
      </c>
      <c r="AC19" s="2">
        <v>0.30910977874237522</v>
      </c>
      <c r="AD19" s="2">
        <v>1.5862965121391617</v>
      </c>
      <c r="AE19" s="2">
        <v>5.870300682092016E-2</v>
      </c>
      <c r="AF19" s="2">
        <v>0.17097877697073527</v>
      </c>
      <c r="AG19" s="2">
        <v>2.53682642226008E-2</v>
      </c>
      <c r="AH19" s="2">
        <v>0.14065369120622057</v>
      </c>
      <c r="AI19" s="2">
        <v>1.5869369289149029E-2</v>
      </c>
      <c r="AJ19" s="2">
        <v>3.9924831059604295E-2</v>
      </c>
      <c r="AK19" s="2">
        <v>0.26859057624639221</v>
      </c>
      <c r="AL19" s="2">
        <v>0.23631546918929619</v>
      </c>
      <c r="AM19" s="2">
        <v>1.2536922314743566</v>
      </c>
    </row>
    <row r="20" spans="1:39">
      <c r="A20" t="s">
        <v>542</v>
      </c>
      <c r="B20" t="s">
        <v>667</v>
      </c>
      <c r="C20" s="56">
        <v>6.8249437168409283E-2</v>
      </c>
      <c r="D20" s="56">
        <v>5.125786465845731E-2</v>
      </c>
      <c r="E20" s="56">
        <v>0</v>
      </c>
      <c r="F20" s="56">
        <f t="shared" si="0"/>
        <v>3.4031331931182027</v>
      </c>
      <c r="G20" s="76">
        <v>383.37514217627802</v>
      </c>
      <c r="H20" s="76">
        <v>592.82307794093106</v>
      </c>
      <c r="I20" s="76">
        <v>345.14469870372466</v>
      </c>
      <c r="J20" s="5" t="s">
        <v>651</v>
      </c>
      <c r="K20" s="76">
        <v>221.54373748498662</v>
      </c>
      <c r="L20" s="5">
        <v>192.71490113635406</v>
      </c>
      <c r="M20" s="75">
        <v>258.81813083562832</v>
      </c>
      <c r="N20" s="75">
        <v>7.3487432488239053</v>
      </c>
      <c r="O20" s="5" t="s">
        <v>651</v>
      </c>
      <c r="P20" s="5">
        <v>3.3713215542598984</v>
      </c>
      <c r="Q20" s="76">
        <v>69.461405877103786</v>
      </c>
      <c r="R20" s="5">
        <v>36.809435255372726</v>
      </c>
      <c r="S20" s="5">
        <v>8.6068851099801478</v>
      </c>
      <c r="T20" s="2" t="s">
        <v>651</v>
      </c>
      <c r="U20" s="2">
        <v>0.31009339198753466</v>
      </c>
      <c r="V20" s="2">
        <v>0.60218220011628598</v>
      </c>
      <c r="W20" s="2">
        <v>7.9721489563669687E-2</v>
      </c>
      <c r="X20" s="2">
        <v>0.34496622773915414</v>
      </c>
      <c r="Y20" s="2">
        <v>8.7024663644580044E-2</v>
      </c>
      <c r="Z20" s="2">
        <v>4.1048302950576036E-2</v>
      </c>
      <c r="AA20" s="2">
        <v>0.1419755190061246</v>
      </c>
      <c r="AB20" s="2">
        <v>2.353888410714261E-2</v>
      </c>
      <c r="AC20" s="2">
        <v>0.24624109506284042</v>
      </c>
      <c r="AD20" s="2">
        <v>1.0643027495435271</v>
      </c>
      <c r="AE20" s="2">
        <v>5.4215406519161687E-2</v>
      </c>
      <c r="AF20" s="2">
        <v>0.17826452612934793</v>
      </c>
      <c r="AG20" s="2">
        <v>2.6735670464997596E-2</v>
      </c>
      <c r="AH20" s="2">
        <v>0.18517387993962539</v>
      </c>
      <c r="AI20" s="2">
        <v>1.764918634363535E-2</v>
      </c>
      <c r="AJ20" s="2" t="s">
        <v>651</v>
      </c>
      <c r="AK20" s="2">
        <v>8.8295219576088046E-2</v>
      </c>
      <c r="AL20" s="2">
        <v>1.4867611083428254</v>
      </c>
      <c r="AM20" s="2" t="s">
        <v>651</v>
      </c>
    </row>
    <row r="21" spans="1:39">
      <c r="A21" t="s">
        <v>544</v>
      </c>
      <c r="B21" t="s">
        <v>667</v>
      </c>
      <c r="C21" s="56">
        <v>1.9491415090536184E-2</v>
      </c>
      <c r="D21" s="56" t="s">
        <v>651</v>
      </c>
      <c r="E21" s="56">
        <v>1.2711174579926176E-3</v>
      </c>
      <c r="F21" s="56">
        <f t="shared" si="0"/>
        <v>10.413264442883861</v>
      </c>
      <c r="G21" s="76">
        <v>846.98018751129121</v>
      </c>
      <c r="H21" s="76">
        <v>189.48032973590492</v>
      </c>
      <c r="I21" s="76">
        <v>666.03358166205703</v>
      </c>
      <c r="J21" s="5">
        <v>7.55843445458048</v>
      </c>
      <c r="K21" s="76">
        <v>1210.8380048655381</v>
      </c>
      <c r="L21" s="5">
        <v>43.639055481791296</v>
      </c>
      <c r="M21" s="75">
        <v>76.678430371140635</v>
      </c>
      <c r="N21" s="5" t="s">
        <v>651</v>
      </c>
      <c r="O21" s="5">
        <v>6.1830050763899402</v>
      </c>
      <c r="P21" s="5">
        <v>1.8050683010805957</v>
      </c>
      <c r="Q21" s="76">
        <v>828.58794517096101</v>
      </c>
      <c r="R21" s="5">
        <v>4.83893369578466</v>
      </c>
      <c r="S21" s="5">
        <v>4.2837040189663416</v>
      </c>
      <c r="T21" s="2" t="s">
        <v>651</v>
      </c>
      <c r="U21" s="2">
        <v>2.1275312435941691</v>
      </c>
      <c r="V21" s="2">
        <v>3.9128554371458706</v>
      </c>
      <c r="W21" s="2">
        <v>0.55118629123436691</v>
      </c>
      <c r="X21" s="2">
        <v>1.7580642760772021</v>
      </c>
      <c r="Y21" s="2">
        <v>0.3233547534218994</v>
      </c>
      <c r="Z21" s="2">
        <v>0.13160947414112037</v>
      </c>
      <c r="AA21" s="2">
        <v>0.24109293633507634</v>
      </c>
      <c r="AB21" s="2">
        <v>0.11799003497276728</v>
      </c>
      <c r="AC21" s="2">
        <v>0.16945185631636686</v>
      </c>
      <c r="AD21" s="2">
        <v>0.44768130357699953</v>
      </c>
      <c r="AE21" s="2">
        <v>0.12193713840122372</v>
      </c>
      <c r="AF21" s="2">
        <v>0.14676738130626074</v>
      </c>
      <c r="AG21" s="2">
        <v>0.11590262029980279</v>
      </c>
      <c r="AH21" s="2">
        <v>0.13846895671277529</v>
      </c>
      <c r="AI21" s="2">
        <v>0.10937073934795971</v>
      </c>
      <c r="AJ21" s="2">
        <v>0.26263373259185935</v>
      </c>
      <c r="AK21" s="2">
        <v>0.6475519086356456</v>
      </c>
      <c r="AL21" s="2">
        <v>0.32779730347694441</v>
      </c>
      <c r="AM21" s="2">
        <v>6.1830050763899402</v>
      </c>
    </row>
    <row r="22" spans="1:39">
      <c r="A22" t="s">
        <v>546</v>
      </c>
      <c r="B22" t="s">
        <v>667</v>
      </c>
      <c r="C22" s="56">
        <v>0.36670978843320812</v>
      </c>
      <c r="D22" s="56" t="s">
        <v>651</v>
      </c>
      <c r="E22" s="56">
        <v>1.7407712623835729E-3</v>
      </c>
      <c r="F22" s="56">
        <f t="shared" si="0"/>
        <v>1.2749913853246544</v>
      </c>
      <c r="G22" s="76">
        <v>24.873569477284544</v>
      </c>
      <c r="H22" s="76">
        <v>3564.8664454047475</v>
      </c>
      <c r="I22" s="76">
        <v>172.24550042639805</v>
      </c>
      <c r="J22" s="5">
        <v>60.129607414699827</v>
      </c>
      <c r="K22" s="76">
        <v>14.127113908165262</v>
      </c>
      <c r="L22" s="5">
        <v>3.7403530015266355</v>
      </c>
      <c r="M22" s="75">
        <v>8.243200924630445</v>
      </c>
      <c r="N22" s="5" t="s">
        <v>651</v>
      </c>
      <c r="O22" s="5">
        <v>12.85756697775515</v>
      </c>
      <c r="P22" s="5">
        <v>9.7278695702160665</v>
      </c>
      <c r="Q22" s="76">
        <v>5820.793118749436</v>
      </c>
      <c r="R22" s="5">
        <v>30.304665293917381</v>
      </c>
      <c r="S22" s="5">
        <v>3.9194572105601391</v>
      </c>
      <c r="T22" s="2">
        <v>3.3085680717390558</v>
      </c>
      <c r="U22" s="2">
        <v>0.18110992966610595</v>
      </c>
      <c r="V22" s="2">
        <v>0.36532166575389213</v>
      </c>
      <c r="W22" s="2">
        <v>4.0208287022912279E-2</v>
      </c>
      <c r="X22" s="2">
        <v>0.15714727477991711</v>
      </c>
      <c r="Y22" s="2">
        <v>3.8046769696244633E-2</v>
      </c>
      <c r="Z22" s="2">
        <v>1.6697888593533796E-2</v>
      </c>
      <c r="AA22" s="2">
        <v>3.7982608787616681E-2</v>
      </c>
      <c r="AB22" s="2">
        <v>4.4500698690156113E-3</v>
      </c>
      <c r="AC22" s="2">
        <v>4.7867140241377143E-2</v>
      </c>
      <c r="AD22" s="2">
        <v>0.27778582131993562</v>
      </c>
      <c r="AE22" s="2">
        <v>1.232479417229442E-2</v>
      </c>
      <c r="AF22" s="2">
        <v>3.9115129354861049E-2</v>
      </c>
      <c r="AG22" s="2">
        <v>9.2753849699822415E-3</v>
      </c>
      <c r="AH22" s="2">
        <v>4.3504130256415502E-2</v>
      </c>
      <c r="AI22" s="2">
        <v>4.1544908405501601E-3</v>
      </c>
      <c r="AJ22" s="2">
        <v>0.56512445446235249</v>
      </c>
      <c r="AK22" s="2">
        <v>0.13981328857998526</v>
      </c>
      <c r="AL22" s="2">
        <v>0.41629138451639752</v>
      </c>
      <c r="AM22" s="2">
        <v>12.85756697775515</v>
      </c>
    </row>
    <row r="23" spans="1:39">
      <c r="A23" t="s">
        <v>547</v>
      </c>
      <c r="B23" t="s">
        <v>667</v>
      </c>
      <c r="C23" s="56">
        <v>2.9386436241746514E-2</v>
      </c>
      <c r="D23" s="56" t="s">
        <v>651</v>
      </c>
      <c r="E23" s="56">
        <v>4.977366874840199E-3</v>
      </c>
      <c r="F23" s="56">
        <f t="shared" si="0"/>
        <v>2.3554434909650528</v>
      </c>
      <c r="G23" s="76">
        <v>170.94967734505548</v>
      </c>
      <c r="H23" s="76">
        <v>285.67200498196769</v>
      </c>
      <c r="I23" s="76">
        <v>143.91041070273681</v>
      </c>
      <c r="J23" s="5">
        <v>4.1450581441540546</v>
      </c>
      <c r="K23" s="76">
        <v>98.643110085066667</v>
      </c>
      <c r="L23" s="5">
        <v>79.572856608865933</v>
      </c>
      <c r="M23" s="75">
        <v>114.12712507136767</v>
      </c>
      <c r="N23" s="75">
        <v>6.8006773496403472</v>
      </c>
      <c r="O23" s="5">
        <v>4.7172301560522885E-2</v>
      </c>
      <c r="P23" s="5">
        <v>1.6514592576376368</v>
      </c>
      <c r="Q23" s="76">
        <v>51.291150520408451</v>
      </c>
      <c r="R23" s="5">
        <v>18.052784774932835</v>
      </c>
      <c r="S23" s="5">
        <v>5.9261160215709205</v>
      </c>
      <c r="T23" s="2" t="s">
        <v>651</v>
      </c>
      <c r="U23" s="2">
        <v>0.33286533396768653</v>
      </c>
      <c r="V23" s="2">
        <v>0.51705151000063432</v>
      </c>
      <c r="W23" s="2">
        <v>6.0911352364028608E-2</v>
      </c>
      <c r="X23" s="2">
        <v>0.24729932401087759</v>
      </c>
      <c r="Y23" s="2">
        <v>5.9758597069715917E-2</v>
      </c>
      <c r="Z23" s="2">
        <v>2.4710307601229005E-2</v>
      </c>
      <c r="AA23" s="2">
        <v>7.7836671530089288E-2</v>
      </c>
      <c r="AB23" s="2">
        <v>1.3873300158590273E-2</v>
      </c>
      <c r="AC23" s="2">
        <v>0.1212625516642714</v>
      </c>
      <c r="AD23" s="2">
        <v>0.67842128842812932</v>
      </c>
      <c r="AE23" s="2">
        <v>2.7245266981856964E-2</v>
      </c>
      <c r="AF23" s="2">
        <v>8.7773335935130342E-2</v>
      </c>
      <c r="AG23" s="2">
        <v>1.4042690087416317E-2</v>
      </c>
      <c r="AH23" s="2">
        <v>8.2954637240231346E-2</v>
      </c>
      <c r="AI23" s="2">
        <v>9.4373239251658945E-3</v>
      </c>
      <c r="AJ23" s="2">
        <v>4.9224379542253734E-2</v>
      </c>
      <c r="AK23" s="2">
        <v>3.3953542533484329E-2</v>
      </c>
      <c r="AL23" s="2">
        <v>0.50494747749307212</v>
      </c>
      <c r="AM23" s="2">
        <v>4.7172301560522885E-2</v>
      </c>
    </row>
    <row r="24" spans="1:39">
      <c r="A24" t="s">
        <v>514</v>
      </c>
      <c r="B24" t="s">
        <v>671</v>
      </c>
      <c r="C24" s="56">
        <v>3.7283168976245298E-2</v>
      </c>
      <c r="D24" s="56" t="s">
        <v>651</v>
      </c>
      <c r="E24" s="56">
        <v>8.2579288816483198E-3</v>
      </c>
      <c r="F24" s="56">
        <f t="shared" si="0"/>
        <v>1.4774287972403188</v>
      </c>
      <c r="G24" s="76">
        <v>89.717374373049893</v>
      </c>
      <c r="H24" s="76">
        <v>362.43787936405175</v>
      </c>
      <c r="I24" s="76">
        <v>1102.013380183354</v>
      </c>
      <c r="J24" s="5">
        <v>7.6516009528456328</v>
      </c>
      <c r="K24" s="76">
        <v>138.92462756735125</v>
      </c>
      <c r="L24" s="5">
        <v>0.65880999976025911</v>
      </c>
      <c r="M24" s="75">
        <v>17.325949853233784</v>
      </c>
      <c r="N24" s="5" t="s">
        <v>651</v>
      </c>
      <c r="O24" s="5">
        <v>0.60902095549709689</v>
      </c>
      <c r="P24" s="5">
        <v>0.53957355582423217</v>
      </c>
      <c r="Q24" s="76">
        <v>528.09935965828686</v>
      </c>
      <c r="R24" s="5">
        <v>4.8104950080950575</v>
      </c>
      <c r="S24" s="5">
        <v>5.4956135640428023</v>
      </c>
      <c r="T24" s="2" t="s">
        <v>651</v>
      </c>
      <c r="U24" s="2">
        <v>6.9608525486502384E-2</v>
      </c>
      <c r="V24" s="2">
        <v>0.20590653076643664</v>
      </c>
      <c r="W24" s="2">
        <v>1.5898343603614539E-2</v>
      </c>
      <c r="X24" s="2">
        <v>7.4922007836500479E-2</v>
      </c>
      <c r="Y24" s="2">
        <v>5.0112848384479845E-2</v>
      </c>
      <c r="Z24" s="2">
        <v>2.6693049321879027E-2</v>
      </c>
      <c r="AA24" s="2">
        <v>7.8469740988682327E-2</v>
      </c>
      <c r="AB24" s="2">
        <v>1.2313089070340308E-2</v>
      </c>
      <c r="AC24" s="2">
        <v>0.12484143443327014</v>
      </c>
      <c r="AD24" s="2">
        <v>0.6276745720579846</v>
      </c>
      <c r="AE24" s="2">
        <v>2.633724985038623E-2</v>
      </c>
      <c r="AF24" s="2">
        <v>7.1544944378935216E-2</v>
      </c>
      <c r="AG24" s="2">
        <v>1.4489620915693713E-2</v>
      </c>
      <c r="AH24" s="2">
        <v>7.3039844277478408E-2</v>
      </c>
      <c r="AI24" s="2">
        <v>5.5769958681348838E-3</v>
      </c>
      <c r="AJ24" s="2">
        <v>5.2188404844505758E-2</v>
      </c>
      <c r="AK24" s="2">
        <v>8.8298545782376184E-2</v>
      </c>
      <c r="AL24" s="2">
        <v>0.15961292356081141</v>
      </c>
      <c r="AM24" s="2">
        <v>0.60902095549709689</v>
      </c>
    </row>
    <row r="25" spans="1:39">
      <c r="A25" t="s">
        <v>516</v>
      </c>
      <c r="B25" t="s">
        <v>671</v>
      </c>
      <c r="C25" s="56">
        <v>0.11190917762054796</v>
      </c>
      <c r="D25" s="56" t="s">
        <v>651</v>
      </c>
      <c r="E25" s="56">
        <v>3.9716111762473201E-2</v>
      </c>
      <c r="F25" s="56">
        <f t="shared" si="0"/>
        <v>17.497842947298103</v>
      </c>
      <c r="G25" s="76">
        <v>335.48034089444138</v>
      </c>
      <c r="H25" s="76">
        <v>1087.8937100011271</v>
      </c>
      <c r="I25" s="76">
        <v>648.71225618109838</v>
      </c>
      <c r="J25" s="5">
        <v>4.2615550299029508</v>
      </c>
      <c r="K25" s="76">
        <v>159.19468225075778</v>
      </c>
      <c r="L25" s="5">
        <v>1.3104184334810656</v>
      </c>
      <c r="M25" s="75">
        <v>6.1147681468105741</v>
      </c>
      <c r="N25" s="5" t="s">
        <v>651</v>
      </c>
      <c r="O25" s="5" t="s">
        <v>651</v>
      </c>
      <c r="P25" s="5">
        <v>0.82765248896579513</v>
      </c>
      <c r="Q25" s="76">
        <v>235.98915705741027</v>
      </c>
      <c r="R25" s="5">
        <v>6.7253156243229926</v>
      </c>
      <c r="S25" s="5">
        <v>4.65543802177414</v>
      </c>
      <c r="T25" s="2" t="s">
        <v>651</v>
      </c>
      <c r="U25" s="2">
        <v>2.8602276756170864</v>
      </c>
      <c r="V25" s="2">
        <v>7.0009566089089352</v>
      </c>
      <c r="W25" s="2">
        <v>0.83971148593072964</v>
      </c>
      <c r="X25" s="2">
        <v>3.2897462439430294</v>
      </c>
      <c r="Y25" s="2">
        <v>0.56108389934995906</v>
      </c>
      <c r="Z25" s="2">
        <v>6.5337450730472535E-2</v>
      </c>
      <c r="AA25" s="2">
        <v>0.50830233517249179</v>
      </c>
      <c r="AB25" s="2">
        <v>5.7837104633228283E-2</v>
      </c>
      <c r="AC25" s="2">
        <v>0.31205360557827749</v>
      </c>
      <c r="AD25" s="2">
        <v>1.5827384669005409</v>
      </c>
      <c r="AE25" s="2">
        <v>5.7896470242113127E-2</v>
      </c>
      <c r="AF25" s="2">
        <v>0.15962859394692994</v>
      </c>
      <c r="AG25" s="2">
        <v>2.463448416009029E-2</v>
      </c>
      <c r="AH25" s="2">
        <v>0.1528118829086906</v>
      </c>
      <c r="AI25" s="2">
        <v>2.4876639275527582E-2</v>
      </c>
      <c r="AJ25" s="2">
        <v>4.647195479327583E-2</v>
      </c>
      <c r="AK25" s="2">
        <v>0.3928307295168828</v>
      </c>
      <c r="AL25" s="2">
        <v>0.33807478275963199</v>
      </c>
      <c r="AM25" s="2" t="s">
        <v>651</v>
      </c>
    </row>
    <row r="26" spans="1:39">
      <c r="A26" t="s">
        <v>517</v>
      </c>
      <c r="B26" t="s">
        <v>671</v>
      </c>
      <c r="C26" s="56">
        <v>8.0695486679678893E-2</v>
      </c>
      <c r="D26" s="56" t="s">
        <v>651</v>
      </c>
      <c r="E26" s="56">
        <v>1.3929162583281883E-2</v>
      </c>
      <c r="F26" s="56">
        <f t="shared" si="0"/>
        <v>2.0896708271243254</v>
      </c>
      <c r="G26" s="76">
        <v>154.83782967138919</v>
      </c>
      <c r="H26" s="76">
        <v>784.45856051205021</v>
      </c>
      <c r="I26" s="76">
        <v>636.23519122305265</v>
      </c>
      <c r="J26" s="5">
        <v>5.8365228670652005</v>
      </c>
      <c r="K26" s="76">
        <v>162.41913935308088</v>
      </c>
      <c r="L26" s="5">
        <v>1.1734879107415677</v>
      </c>
      <c r="M26" s="75">
        <v>11.725252220207915</v>
      </c>
      <c r="N26" s="75">
        <v>2.4069799121992661</v>
      </c>
      <c r="O26" s="5" t="s">
        <v>651</v>
      </c>
      <c r="P26" s="5">
        <v>0.2792251410946256</v>
      </c>
      <c r="Q26" s="76">
        <v>255.07663580985425</v>
      </c>
      <c r="R26" s="5">
        <v>6.699118417131281</v>
      </c>
      <c r="S26" s="5">
        <v>4.7146770064130648</v>
      </c>
      <c r="T26" s="2" t="s">
        <v>651</v>
      </c>
      <c r="U26" s="2">
        <v>0.24886541849412008</v>
      </c>
      <c r="V26" s="2">
        <v>0.54791851817043957</v>
      </c>
      <c r="W26" s="2">
        <v>3.9437752636398496E-2</v>
      </c>
      <c r="X26" s="2">
        <v>0.16747971520345828</v>
      </c>
      <c r="Y26" s="2">
        <v>5.5709836237686931E-2</v>
      </c>
      <c r="Z26" s="2">
        <v>8.2081806728078657E-3</v>
      </c>
      <c r="AA26" s="2">
        <v>7.2664215052110057E-2</v>
      </c>
      <c r="AB26" s="2">
        <v>1.1874727803534371E-2</v>
      </c>
      <c r="AC26" s="2">
        <v>9.8032519655865569E-2</v>
      </c>
      <c r="AD26" s="2">
        <v>0.63739816510003766</v>
      </c>
      <c r="AE26" s="2">
        <v>2.2772877833435654E-2</v>
      </c>
      <c r="AF26" s="2">
        <v>7.1956583089146736E-2</v>
      </c>
      <c r="AG26" s="2">
        <v>1.3353046874856481E-2</v>
      </c>
      <c r="AH26" s="2">
        <v>8.2462003930083155E-2</v>
      </c>
      <c r="AI26" s="2">
        <v>1.153726637034515E-2</v>
      </c>
      <c r="AJ26" s="2">
        <v>3.0759099431538692E-2</v>
      </c>
      <c r="AK26" s="2">
        <v>0.21902673613260701</v>
      </c>
      <c r="AL26" s="2">
        <v>0.11415655489529045</v>
      </c>
      <c r="AM26" s="2" t="s">
        <v>651</v>
      </c>
    </row>
    <row r="27" spans="1:39">
      <c r="A27" t="s">
        <v>519</v>
      </c>
      <c r="B27" t="s">
        <v>671</v>
      </c>
      <c r="C27" s="56">
        <v>0.46465801098530185</v>
      </c>
      <c r="D27" s="56" t="s">
        <v>651</v>
      </c>
      <c r="E27" s="56">
        <v>0.26504850090389498</v>
      </c>
      <c r="F27" s="56">
        <f t="shared" si="0"/>
        <v>13.040683843692555</v>
      </c>
      <c r="G27" s="76">
        <v>4959.2756249745034</v>
      </c>
      <c r="H27" s="76">
        <v>4517.0426429773879</v>
      </c>
      <c r="I27" s="76">
        <v>1022.5453812235214</v>
      </c>
      <c r="J27" s="5">
        <v>25.039266718204679</v>
      </c>
      <c r="K27" s="76">
        <v>309.74548437565949</v>
      </c>
      <c r="L27" s="5">
        <v>1.4972314220833491</v>
      </c>
      <c r="M27" s="75">
        <v>10.025492631280438</v>
      </c>
      <c r="N27" s="75">
        <v>11.027077682507826</v>
      </c>
      <c r="O27" s="5">
        <v>3.7353423785858424E-2</v>
      </c>
      <c r="P27" s="5">
        <v>2.3974122366503114</v>
      </c>
      <c r="Q27" s="76">
        <v>998.65051968548096</v>
      </c>
      <c r="R27" s="5">
        <v>4.5175381482820631</v>
      </c>
      <c r="S27" s="5">
        <v>4.1992166860412148</v>
      </c>
      <c r="T27" s="2">
        <v>4.9160491438030842</v>
      </c>
      <c r="U27" s="2">
        <v>0.95629546100297425</v>
      </c>
      <c r="V27" s="2">
        <v>2.9360130971429017</v>
      </c>
      <c r="W27" s="2">
        <v>0.44448077493388932</v>
      </c>
      <c r="X27" s="2">
        <v>2.0173733366251363</v>
      </c>
      <c r="Y27" s="2">
        <v>0.52820708147403184</v>
      </c>
      <c r="Z27" s="2">
        <v>0.15159773707252852</v>
      </c>
      <c r="AA27" s="2">
        <v>0.58911303234614065</v>
      </c>
      <c r="AB27" s="2">
        <v>9.3355568888697948E-2</v>
      </c>
      <c r="AC27" s="2">
        <v>0.63924782833077587</v>
      </c>
      <c r="AD27" s="2">
        <v>3.6887398346047422</v>
      </c>
      <c r="AE27" s="2">
        <v>0.13478942166772614</v>
      </c>
      <c r="AF27" s="2">
        <v>0.39352767036984754</v>
      </c>
      <c r="AG27" s="2">
        <v>5.7412042153498356E-2</v>
      </c>
      <c r="AH27" s="2">
        <v>0.35943109533673412</v>
      </c>
      <c r="AI27" s="2">
        <v>5.1099861742930047E-2</v>
      </c>
      <c r="AJ27" s="2">
        <v>6.6159612949394236E-2</v>
      </c>
      <c r="AK27" s="2">
        <v>0.35365127880268576</v>
      </c>
      <c r="AL27" s="2">
        <v>0.32262213698361542</v>
      </c>
      <c r="AM27" s="2">
        <v>3.7353423785858424E-2</v>
      </c>
    </row>
    <row r="28" spans="1:39">
      <c r="A28" t="s">
        <v>520</v>
      </c>
      <c r="B28" t="s">
        <v>671</v>
      </c>
      <c r="C28" s="56">
        <v>0.26581674292558349</v>
      </c>
      <c r="D28" s="56" t="s">
        <v>651</v>
      </c>
      <c r="E28" s="56">
        <v>6.1567243754053605E-2</v>
      </c>
      <c r="F28" s="56">
        <f t="shared" si="0"/>
        <v>1.4612866364572283</v>
      </c>
      <c r="G28" s="76">
        <v>511.47988165156551</v>
      </c>
      <c r="H28" s="76">
        <v>2584.0629766957732</v>
      </c>
      <c r="I28" s="76">
        <v>236.55568410624792</v>
      </c>
      <c r="J28" s="5">
        <v>6.559083551144794</v>
      </c>
      <c r="K28" s="76">
        <v>841.77023445596387</v>
      </c>
      <c r="L28" s="5">
        <v>20.278756501502883</v>
      </c>
      <c r="M28" s="75">
        <v>12.081604971645875</v>
      </c>
      <c r="N28" s="75">
        <v>62.289850641069592</v>
      </c>
      <c r="O28" s="5" t="s">
        <v>651</v>
      </c>
      <c r="P28" s="5">
        <v>0.36633573364632011</v>
      </c>
      <c r="Q28" s="76">
        <v>390.62062184584846</v>
      </c>
      <c r="R28" s="5">
        <v>3.8898275704191287</v>
      </c>
      <c r="S28" s="5">
        <v>3.960545172421289</v>
      </c>
      <c r="T28" s="2">
        <v>1.4615721116665928E-3</v>
      </c>
      <c r="U28" s="2">
        <v>0.16629673427856648</v>
      </c>
      <c r="V28" s="2">
        <v>0.26212881638664487</v>
      </c>
      <c r="W28" s="2">
        <v>3.3758116299907118E-2</v>
      </c>
      <c r="X28" s="2">
        <v>0.16871247046640259</v>
      </c>
      <c r="Y28" s="2">
        <v>5.1888031377262889E-2</v>
      </c>
      <c r="Z28" s="2">
        <v>1.5954799130801906E-2</v>
      </c>
      <c r="AA28" s="2">
        <v>6.7732963077261857E-2</v>
      </c>
      <c r="AB28" s="2">
        <v>4.6044116569352572E-3</v>
      </c>
      <c r="AC28" s="2">
        <v>6.9059318466806185E-2</v>
      </c>
      <c r="AD28" s="2">
        <v>0.47435884912979176</v>
      </c>
      <c r="AE28" s="2">
        <v>1.8093360820514846E-2</v>
      </c>
      <c r="AF28" s="2">
        <v>5.4464909072172676E-2</v>
      </c>
      <c r="AG28" s="2">
        <v>1.3282001915805773E-2</v>
      </c>
      <c r="AH28" s="2">
        <v>5.9617092496147932E-2</v>
      </c>
      <c r="AI28" s="2">
        <v>1.334761882206129E-3</v>
      </c>
      <c r="AJ28" s="2">
        <v>0.18123387090902524</v>
      </c>
      <c r="AK28" s="2">
        <v>5.3703498765840206E-2</v>
      </c>
      <c r="AL28" s="2">
        <v>4.1485857158085213E-2</v>
      </c>
      <c r="AM28" s="2" t="s">
        <v>651</v>
      </c>
    </row>
    <row r="29" spans="1:39">
      <c r="A29" t="s">
        <v>521</v>
      </c>
      <c r="B29" t="s">
        <v>671</v>
      </c>
      <c r="C29" s="56">
        <v>7.5533021358855534E-2</v>
      </c>
      <c r="D29" s="56" t="s">
        <v>651</v>
      </c>
      <c r="E29" s="56">
        <v>6.4005987961417961E-3</v>
      </c>
      <c r="F29" s="56">
        <f t="shared" si="0"/>
        <v>2.3355217378819595</v>
      </c>
      <c r="G29" s="76">
        <v>22.514081586990251</v>
      </c>
      <c r="H29" s="76">
        <v>734.27310057000966</v>
      </c>
      <c r="I29" s="76">
        <v>304.7729453243951</v>
      </c>
      <c r="J29" s="5">
        <v>3.5512194348706561</v>
      </c>
      <c r="K29" s="76">
        <v>11.950487047787259</v>
      </c>
      <c r="L29" s="5">
        <v>0.17000909212805984</v>
      </c>
      <c r="M29" s="75">
        <v>0.41771119218949493</v>
      </c>
      <c r="N29" s="75">
        <v>9.8974294521509982</v>
      </c>
      <c r="O29" s="5">
        <v>14.416614317904957</v>
      </c>
      <c r="P29" s="5">
        <v>4.3163817198510293</v>
      </c>
      <c r="Q29" s="76">
        <v>315.50295100381885</v>
      </c>
      <c r="R29" s="5">
        <v>1.6001684701742247</v>
      </c>
      <c r="S29" s="5">
        <v>4.453937418935392</v>
      </c>
      <c r="T29" s="2" t="s">
        <v>651</v>
      </c>
      <c r="U29" s="2">
        <v>0.22855117446979567</v>
      </c>
      <c r="V29" s="2">
        <v>1.2368092976803444</v>
      </c>
      <c r="W29" s="2">
        <v>3.9363937756551476E-2</v>
      </c>
      <c r="X29" s="2">
        <v>0.16405909064738577</v>
      </c>
      <c r="Y29" s="2">
        <v>5.0863961617446593E-2</v>
      </c>
      <c r="Z29" s="2">
        <v>1.5234420803111227E-2</v>
      </c>
      <c r="AA29" s="2">
        <v>6.9336615759149609E-2</v>
      </c>
      <c r="AB29" s="2">
        <v>8.1796943884512863E-3</v>
      </c>
      <c r="AC29" s="2">
        <v>7.8237617360619044E-2</v>
      </c>
      <c r="AD29" s="2">
        <v>0.33398921311310487</v>
      </c>
      <c r="AE29" s="2">
        <v>1.5703750552389702E-2</v>
      </c>
      <c r="AF29" s="2">
        <v>4.028876519776995E-2</v>
      </c>
      <c r="AG29" s="2">
        <v>7.2905353930023484E-3</v>
      </c>
      <c r="AH29" s="2">
        <v>4.298513638950708E-2</v>
      </c>
      <c r="AI29" s="2">
        <v>4.62852675333047E-3</v>
      </c>
      <c r="AJ29" s="2">
        <v>4.8041299843924391E-2</v>
      </c>
      <c r="AK29" s="2">
        <v>0.31165880569075061</v>
      </c>
      <c r="AL29" s="2">
        <v>0.52119099451051809</v>
      </c>
      <c r="AM29" s="2">
        <v>14.416614317904957</v>
      </c>
    </row>
    <row r="30" spans="1:39">
      <c r="A30" t="s">
        <v>522</v>
      </c>
      <c r="B30" t="s">
        <v>671</v>
      </c>
      <c r="C30" s="56">
        <v>0.3501758330577987</v>
      </c>
      <c r="D30" s="56" t="s">
        <v>651</v>
      </c>
      <c r="E30" s="56">
        <v>0.19281113612407574</v>
      </c>
      <c r="F30" s="56">
        <f t="shared" si="0"/>
        <v>3.118155655654451</v>
      </c>
      <c r="G30" s="76">
        <v>4048.7683181835905</v>
      </c>
      <c r="H30" s="76">
        <v>3404.1362315223837</v>
      </c>
      <c r="I30" s="76">
        <v>704.53984789858691</v>
      </c>
      <c r="J30" s="5">
        <v>6.5250076692871</v>
      </c>
      <c r="K30" s="76">
        <v>578.99044895128077</v>
      </c>
      <c r="L30" s="5">
        <v>23.271041193220938</v>
      </c>
      <c r="M30" s="75">
        <v>12.4808632645976</v>
      </c>
      <c r="N30" s="75">
        <v>35.182793382725677</v>
      </c>
      <c r="O30" s="5">
        <v>1.2260883718458806</v>
      </c>
      <c r="P30" s="5">
        <v>2.5569922133360561</v>
      </c>
      <c r="Q30" s="76">
        <v>1743.0433498626235</v>
      </c>
      <c r="R30" s="5">
        <v>9.3922915535116385</v>
      </c>
      <c r="S30" s="5">
        <v>3.9888210389564662</v>
      </c>
      <c r="T30" s="2">
        <v>6.9038805485422419</v>
      </c>
      <c r="U30" s="2">
        <v>0.35946155992864848</v>
      </c>
      <c r="V30" s="2">
        <v>0.81317232843449816</v>
      </c>
      <c r="W30" s="2">
        <v>7.619231711498646E-2</v>
      </c>
      <c r="X30" s="2">
        <v>0.32084430292920879</v>
      </c>
      <c r="Y30" s="2">
        <v>8.3956323015439371E-2</v>
      </c>
      <c r="Z30" s="2">
        <v>1.7606731913229007E-2</v>
      </c>
      <c r="AA30" s="2">
        <v>0.10216420459996675</v>
      </c>
      <c r="AB30" s="2">
        <v>1.4249376066331096E-2</v>
      </c>
      <c r="AC30" s="2">
        <v>0.12422331047282176</v>
      </c>
      <c r="AD30" s="2">
        <v>0.88482735942956592</v>
      </c>
      <c r="AE30" s="2">
        <v>2.8676133770425528E-2</v>
      </c>
      <c r="AF30" s="2">
        <v>9.6964048401176742E-2</v>
      </c>
      <c r="AG30" s="2">
        <v>1.9003359594198063E-2</v>
      </c>
      <c r="AH30" s="2">
        <v>0.1472462731593242</v>
      </c>
      <c r="AI30" s="2">
        <v>2.9568026824631315E-2</v>
      </c>
      <c r="AJ30" s="2">
        <v>6.0818581960595752E-2</v>
      </c>
      <c r="AK30" s="2">
        <v>8.8510143557556958E-2</v>
      </c>
      <c r="AL30" s="2">
        <v>5.3692269968725066E-2</v>
      </c>
      <c r="AM30" s="2">
        <v>1.2260883718458806</v>
      </c>
    </row>
    <row r="31" spans="1:39">
      <c r="A31" t="s">
        <v>523</v>
      </c>
      <c r="B31" t="s">
        <v>671</v>
      </c>
      <c r="C31" s="56">
        <v>0.42653909196078732</v>
      </c>
      <c r="D31" s="56" t="s">
        <v>651</v>
      </c>
      <c r="E31" s="56">
        <v>8.1822161307181562E-2</v>
      </c>
      <c r="F31" s="56">
        <f t="shared" si="0"/>
        <v>7.0989605742762603</v>
      </c>
      <c r="G31" s="76">
        <v>968.25873365701432</v>
      </c>
      <c r="H31" s="76">
        <v>4146.4802537207452</v>
      </c>
      <c r="I31" s="76">
        <v>697.06858281980863</v>
      </c>
      <c r="J31" s="5">
        <v>27.716390821305716</v>
      </c>
      <c r="K31" s="76">
        <v>638.68427898061702</v>
      </c>
      <c r="L31" s="5">
        <v>0.26318645901004184</v>
      </c>
      <c r="M31" s="75">
        <v>6.7106920618542567</v>
      </c>
      <c r="N31" s="75">
        <v>111.41212617758866</v>
      </c>
      <c r="O31" s="5" t="s">
        <v>651</v>
      </c>
      <c r="P31" s="5">
        <v>1.5534512703500181</v>
      </c>
      <c r="Q31" s="76">
        <v>1441.7729741810781</v>
      </c>
      <c r="R31" s="5">
        <v>4.2981128931410995</v>
      </c>
      <c r="S31" s="5">
        <v>4.257425867344752</v>
      </c>
      <c r="T31" s="2">
        <v>7.1168990276737958</v>
      </c>
      <c r="U31" s="2">
        <v>0.83694081784125895</v>
      </c>
      <c r="V31" s="2">
        <v>1.7204034135208515</v>
      </c>
      <c r="W31" s="2">
        <v>0.2170641361296245</v>
      </c>
      <c r="X31" s="2">
        <v>0.90867461241096459</v>
      </c>
      <c r="Y31" s="2">
        <v>0.25020374481400576</v>
      </c>
      <c r="Z31" s="2">
        <v>6.1576670475665611E-2</v>
      </c>
      <c r="AA31" s="2">
        <v>0.29549678845277705</v>
      </c>
      <c r="AB31" s="2">
        <v>5.4036539697925892E-2</v>
      </c>
      <c r="AC31" s="2">
        <v>0.3339622974659866</v>
      </c>
      <c r="AD31" s="2">
        <v>1.8633717851895959</v>
      </c>
      <c r="AE31" s="2">
        <v>7.71651534321071E-2</v>
      </c>
      <c r="AF31" s="2">
        <v>0.21198928502560821</v>
      </c>
      <c r="AG31" s="2">
        <v>4.0826388952513837E-2</v>
      </c>
      <c r="AH31" s="2">
        <v>0.19470331038447167</v>
      </c>
      <c r="AI31" s="2">
        <v>3.2545630482903119E-2</v>
      </c>
      <c r="AJ31" s="2">
        <v>0.13687462871657199</v>
      </c>
      <c r="AK31" s="2">
        <v>0.20247906288536671</v>
      </c>
      <c r="AL31" s="2">
        <v>9.3781082142450373E-2</v>
      </c>
      <c r="AM31" s="2" t="s">
        <v>651</v>
      </c>
    </row>
    <row r="32" spans="1:39">
      <c r="A32" t="s">
        <v>524</v>
      </c>
      <c r="B32" t="s">
        <v>671</v>
      </c>
      <c r="C32" s="56">
        <v>0.1007893533487783</v>
      </c>
      <c r="D32" s="56" t="s">
        <v>651</v>
      </c>
      <c r="E32" s="56">
        <v>1.2338405989774006E-2</v>
      </c>
      <c r="F32" s="56">
        <f t="shared" si="0"/>
        <v>0.55607508913477466</v>
      </c>
      <c r="G32" s="76">
        <v>336.98872137804847</v>
      </c>
      <c r="H32" s="76">
        <v>979.79545444433813</v>
      </c>
      <c r="I32" s="76">
        <v>551.41739835467638</v>
      </c>
      <c r="J32" s="5">
        <v>5.5432946080725731</v>
      </c>
      <c r="K32" s="76">
        <v>596.56149062039708</v>
      </c>
      <c r="L32" s="5">
        <v>18.776834173489593</v>
      </c>
      <c r="M32" s="75">
        <v>17.289198123279739</v>
      </c>
      <c r="N32" s="75">
        <v>29.310012344875769</v>
      </c>
      <c r="O32" s="5">
        <v>0.1373347203977919</v>
      </c>
      <c r="P32" s="5">
        <v>0.26189448458498749</v>
      </c>
      <c r="Q32" s="76">
        <v>1957.4476198863968</v>
      </c>
      <c r="R32" s="5">
        <v>13.633808400563527</v>
      </c>
      <c r="S32" s="5">
        <v>4.4733409915626101</v>
      </c>
      <c r="T32" s="2" t="s">
        <v>651</v>
      </c>
      <c r="U32" s="2">
        <v>4.1738882851468012E-2</v>
      </c>
      <c r="V32" s="2">
        <v>5.8201763643293741E-2</v>
      </c>
      <c r="W32" s="2">
        <v>1.742021224451272E-2</v>
      </c>
      <c r="X32" s="2">
        <v>2.564938358207209E-2</v>
      </c>
      <c r="Y32" s="2">
        <v>1.8013251566267423E-2</v>
      </c>
      <c r="Z32" s="2">
        <v>1.5162665810325694E-2</v>
      </c>
      <c r="AA32" s="2">
        <v>1.8957771285138859E-2</v>
      </c>
      <c r="AB32" s="2">
        <v>1.0282893239990622E-2</v>
      </c>
      <c r="AC32" s="2">
        <v>2.7547192266982719E-2</v>
      </c>
      <c r="AD32" s="2">
        <v>0.22769456820567829</v>
      </c>
      <c r="AE32" s="2">
        <v>1.6366802234695513E-2</v>
      </c>
      <c r="AF32" s="2">
        <v>2.513394568358757E-2</v>
      </c>
      <c r="AG32" s="2">
        <v>1.7811582425367092E-2</v>
      </c>
      <c r="AH32" s="2">
        <v>2.6075156163859557E-2</v>
      </c>
      <c r="AI32" s="2">
        <v>1.0019017931534669E-2</v>
      </c>
      <c r="AJ32" s="2">
        <v>0.12937252221384371</v>
      </c>
      <c r="AK32" s="2">
        <v>6.7043856867533086E-2</v>
      </c>
      <c r="AL32" s="2">
        <v>3.461374806449867E-2</v>
      </c>
      <c r="AM32" s="2">
        <v>0.1373347203977919</v>
      </c>
    </row>
    <row r="33" spans="1:39">
      <c r="A33" t="s">
        <v>525</v>
      </c>
      <c r="B33" t="s">
        <v>671</v>
      </c>
      <c r="C33" s="56">
        <v>0.14693584343752669</v>
      </c>
      <c r="D33" s="56" t="s">
        <v>651</v>
      </c>
      <c r="E33" s="56">
        <v>6.1498152348137217E-3</v>
      </c>
      <c r="F33" s="56">
        <f t="shared" si="0"/>
        <v>0.45287393940600951</v>
      </c>
      <c r="G33" s="76">
        <v>430.0708543225831</v>
      </c>
      <c r="H33" s="76">
        <v>1428.3956262408005</v>
      </c>
      <c r="I33" s="76">
        <v>389.97723021778705</v>
      </c>
      <c r="J33" s="5">
        <v>3.6156699799764351</v>
      </c>
      <c r="K33" s="76">
        <v>1164.8570353723212</v>
      </c>
      <c r="L33" s="5">
        <v>26.270630118331571</v>
      </c>
      <c r="M33" s="75">
        <v>13.88246594465063</v>
      </c>
      <c r="N33" s="75">
        <v>97.43385841874975</v>
      </c>
      <c r="O33" s="5">
        <v>0.15726527458492598</v>
      </c>
      <c r="P33" s="5">
        <v>0.11671570576503425</v>
      </c>
      <c r="Q33" s="76">
        <v>1406.1470492298338</v>
      </c>
      <c r="R33" s="5">
        <v>9.798014692696249</v>
      </c>
      <c r="S33" s="5">
        <v>4.016662233166743</v>
      </c>
      <c r="T33" s="2" t="s">
        <v>651</v>
      </c>
      <c r="U33" s="2">
        <v>3.0739480014377898E-2</v>
      </c>
      <c r="V33" s="2">
        <v>3.701345813199345E-2</v>
      </c>
      <c r="W33" s="2">
        <v>8.4223329465975827E-3</v>
      </c>
      <c r="X33" s="2">
        <v>3.5859858975712741E-2</v>
      </c>
      <c r="Y33" s="2">
        <v>1.7422072674187487E-2</v>
      </c>
      <c r="Z33" s="2">
        <v>7.6747431268933044E-3</v>
      </c>
      <c r="AA33" s="2">
        <v>1.9291990299080339E-2</v>
      </c>
      <c r="AB33" s="2">
        <v>4.6357089526484147E-3</v>
      </c>
      <c r="AC33" s="2">
        <v>2.5973186901130919E-2</v>
      </c>
      <c r="AD33" s="2">
        <v>0.19750500338636937</v>
      </c>
      <c r="AE33" s="2">
        <v>9.3223224006993462E-3</v>
      </c>
      <c r="AF33" s="2">
        <v>2.2599378885578478E-2</v>
      </c>
      <c r="AG33" s="2">
        <v>9.8298805486860281E-3</v>
      </c>
      <c r="AH33" s="2">
        <v>2.2648657326246501E-2</v>
      </c>
      <c r="AI33" s="2">
        <v>3.9358648358075532E-3</v>
      </c>
      <c r="AJ33" s="2">
        <v>8.3291354394206457E-2</v>
      </c>
      <c r="AK33" s="2">
        <v>3.196734077975831E-2</v>
      </c>
      <c r="AL33" s="2">
        <v>1.0383357016278853E-2</v>
      </c>
      <c r="AM33" s="2">
        <v>0.15726527458492598</v>
      </c>
    </row>
    <row r="34" spans="1:39">
      <c r="A34" t="s">
        <v>526</v>
      </c>
      <c r="B34" t="s">
        <v>671</v>
      </c>
      <c r="C34" s="56">
        <v>4.5311050940389244E-2</v>
      </c>
      <c r="D34" s="56" t="s">
        <v>651</v>
      </c>
      <c r="E34" s="56">
        <v>1.0508777107855659E-2</v>
      </c>
      <c r="F34" s="56">
        <f t="shared" si="0"/>
        <v>0.61024911598401621</v>
      </c>
      <c r="G34" s="76">
        <v>107.67263503312078</v>
      </c>
      <c r="H34" s="76">
        <v>440.47868423026887</v>
      </c>
      <c r="I34" s="76">
        <v>400.2422057894583</v>
      </c>
      <c r="J34" s="5">
        <v>12.20513778521288</v>
      </c>
      <c r="K34" s="76">
        <v>94.533053634931377</v>
      </c>
      <c r="L34" s="5">
        <v>1.2799661376805056</v>
      </c>
      <c r="M34" s="75">
        <v>4.9869448859919343</v>
      </c>
      <c r="N34" s="75">
        <v>5.7762824834724311</v>
      </c>
      <c r="O34" s="5">
        <v>0.70266187018320625</v>
      </c>
      <c r="P34" s="5">
        <v>0.18561740036720506</v>
      </c>
      <c r="Q34" s="76">
        <v>139.65718308516733</v>
      </c>
      <c r="R34" s="5">
        <v>4.5048425545799757</v>
      </c>
      <c r="S34" s="5">
        <v>4.6530305368759626</v>
      </c>
      <c r="T34" s="2" t="s">
        <v>651</v>
      </c>
      <c r="U34" s="2">
        <v>8.4370715962727133E-2</v>
      </c>
      <c r="V34" s="2">
        <v>8.992662128983106E-2</v>
      </c>
      <c r="W34" s="2">
        <v>8.3317150576142449E-3</v>
      </c>
      <c r="X34" s="2">
        <v>3.4593757315621185E-2</v>
      </c>
      <c r="Y34" s="2">
        <v>1.8938907154572391E-2</v>
      </c>
      <c r="Z34" s="2">
        <v>6.0903080000218289E-3</v>
      </c>
      <c r="AA34" s="2">
        <v>1.6096488874247149E-2</v>
      </c>
      <c r="AB34" s="2">
        <v>2.4385082868919579E-3</v>
      </c>
      <c r="AC34" s="2">
        <v>1.9517712217696787E-2</v>
      </c>
      <c r="AD34" s="2">
        <v>0.2334127887381629</v>
      </c>
      <c r="AE34" s="2">
        <v>1.004289297419992E-2</v>
      </c>
      <c r="AF34" s="2">
        <v>2.7116592460348393E-2</v>
      </c>
      <c r="AG34" s="2">
        <v>1.2519855287066292E-2</v>
      </c>
      <c r="AH34" s="2">
        <v>3.9269668238552005E-2</v>
      </c>
      <c r="AI34" s="2">
        <v>7.5825841264629207E-3</v>
      </c>
      <c r="AJ34" s="2">
        <v>9.9194072728833876E-2</v>
      </c>
      <c r="AK34" s="2">
        <v>8.2513389934521272E-2</v>
      </c>
      <c r="AL34" s="2">
        <v>0.21817570278440893</v>
      </c>
      <c r="AM34" s="2">
        <v>0.70266187018320625</v>
      </c>
    </row>
    <row r="35" spans="1:39">
      <c r="A35" t="s">
        <v>527</v>
      </c>
      <c r="B35" t="s">
        <v>671</v>
      </c>
      <c r="C35" s="56">
        <v>0.17572998038454046</v>
      </c>
      <c r="D35" s="56" t="s">
        <v>651</v>
      </c>
      <c r="E35" s="56">
        <v>1.0364954289233166E-2</v>
      </c>
      <c r="F35" s="56">
        <f t="shared" si="0"/>
        <v>1.3893595438419541</v>
      </c>
      <c r="G35" s="76">
        <v>1458.8906810631647</v>
      </c>
      <c r="H35" s="76">
        <v>1708.3097596086773</v>
      </c>
      <c r="I35" s="76">
        <v>830.07275418584004</v>
      </c>
      <c r="J35" s="5">
        <v>3.3585384030212686</v>
      </c>
      <c r="K35" s="76">
        <v>959.90408843014154</v>
      </c>
      <c r="L35" s="5">
        <v>34.583118487525304</v>
      </c>
      <c r="M35" s="75">
        <v>14.289280451325878</v>
      </c>
      <c r="N35" s="75">
        <v>82.975921980900139</v>
      </c>
      <c r="O35" s="5">
        <v>2.8602591594380806</v>
      </c>
      <c r="P35" s="5">
        <v>0.52924839039203098</v>
      </c>
      <c r="Q35" s="76">
        <v>2280.1074750579687</v>
      </c>
      <c r="R35" s="5">
        <v>19.434493869595375</v>
      </c>
      <c r="S35" s="5">
        <v>4.5620267803815784</v>
      </c>
      <c r="T35" s="2" t="s">
        <v>651</v>
      </c>
      <c r="U35" s="2">
        <v>0.2008791488427672</v>
      </c>
      <c r="V35" s="2">
        <v>0.97819494783491567</v>
      </c>
      <c r="W35" s="2">
        <v>1.9860952781438224E-2</v>
      </c>
      <c r="X35" s="2">
        <v>5.3608144433813086E-2</v>
      </c>
      <c r="Y35" s="2">
        <v>7.9552185195771261E-3</v>
      </c>
      <c r="Z35" s="2">
        <v>3.7805993793736501E-3</v>
      </c>
      <c r="AA35" s="2">
        <v>1.164566351590786E-2</v>
      </c>
      <c r="AB35" s="2" t="s">
        <v>651</v>
      </c>
      <c r="AC35" s="2">
        <v>8.3280879405998303E-3</v>
      </c>
      <c r="AD35" s="2">
        <v>7.4430478180388324E-2</v>
      </c>
      <c r="AE35" s="2">
        <v>3.6738648723354246E-3</v>
      </c>
      <c r="AF35" s="2">
        <v>9.354626075442813E-3</v>
      </c>
      <c r="AG35" s="2">
        <v>5.8499419505387311E-3</v>
      </c>
      <c r="AH35" s="2">
        <v>1.1797869514856408E-2</v>
      </c>
      <c r="AI35" s="2" t="s">
        <v>651</v>
      </c>
      <c r="AJ35" s="2">
        <v>7.9029012198806689E-2</v>
      </c>
      <c r="AK35" s="2">
        <v>2.3466801282926688E-2</v>
      </c>
      <c r="AL35" s="2">
        <v>2.2047354593839642E-2</v>
      </c>
      <c r="AM35" s="2">
        <v>2.8602591594380806</v>
      </c>
    </row>
    <row r="36" spans="1:39">
      <c r="A36" t="s">
        <v>528</v>
      </c>
      <c r="B36" t="s">
        <v>671</v>
      </c>
      <c r="C36" s="56">
        <v>8.2641836293247645E-2</v>
      </c>
      <c r="D36" s="56" t="s">
        <v>651</v>
      </c>
      <c r="E36" s="56">
        <v>5.0775922179003126E-2</v>
      </c>
      <c r="F36" s="56">
        <f t="shared" si="0"/>
        <v>1.6476550052875734</v>
      </c>
      <c r="G36" s="76">
        <v>3466.6207060439951</v>
      </c>
      <c r="H36" s="76">
        <v>803.37945285605554</v>
      </c>
      <c r="I36" s="76">
        <v>373.63639061639992</v>
      </c>
      <c r="J36" s="5">
        <v>3.1045008369219267</v>
      </c>
      <c r="K36" s="76">
        <v>373.28145306985044</v>
      </c>
      <c r="L36" s="5">
        <v>27.775084580363654</v>
      </c>
      <c r="M36" s="75">
        <v>12.390081126122999</v>
      </c>
      <c r="N36" s="75">
        <v>36.086178060737481</v>
      </c>
      <c r="O36" s="5">
        <v>2.6058338209711809</v>
      </c>
      <c r="P36" s="5">
        <v>0.13280870710935477</v>
      </c>
      <c r="Q36" s="76">
        <v>163.454546666998</v>
      </c>
      <c r="R36" s="5">
        <v>2.1381166413577941</v>
      </c>
      <c r="S36" s="5">
        <v>4.461213592969191</v>
      </c>
      <c r="T36" s="2" t="s">
        <v>651</v>
      </c>
      <c r="U36" s="2">
        <v>0.30069188440758005</v>
      </c>
      <c r="V36" s="2">
        <v>0.45762758436751566</v>
      </c>
      <c r="W36" s="2">
        <v>3.4167777627733556E-2</v>
      </c>
      <c r="X36" s="2">
        <v>0.14303791799140816</v>
      </c>
      <c r="Y36" s="2">
        <v>3.7928688807107223E-2</v>
      </c>
      <c r="Z36" s="2">
        <v>5.466041865484733E-3</v>
      </c>
      <c r="AA36" s="2">
        <v>4.9826174961409335E-2</v>
      </c>
      <c r="AB36" s="2">
        <v>5.2598201233922687E-3</v>
      </c>
      <c r="AC36" s="2">
        <v>6.0601143584917583E-2</v>
      </c>
      <c r="AD36" s="2">
        <v>0.39714736265070244</v>
      </c>
      <c r="AE36" s="2">
        <v>1.5538074146743639E-2</v>
      </c>
      <c r="AF36" s="2">
        <v>4.6765999401051805E-2</v>
      </c>
      <c r="AG36" s="2">
        <v>1.2513058775977472E-2</v>
      </c>
      <c r="AH36" s="2">
        <v>7.1737775752848107E-2</v>
      </c>
      <c r="AI36" s="2">
        <v>9.345700823701333E-3</v>
      </c>
      <c r="AJ36" s="2">
        <v>9.346460950371703E-2</v>
      </c>
      <c r="AK36" s="2">
        <v>9.6518391737333592E-2</v>
      </c>
      <c r="AL36" s="2">
        <v>7.441703286333673E-2</v>
      </c>
      <c r="AM36" s="2">
        <v>2.6058338209711809</v>
      </c>
    </row>
    <row r="37" spans="1:39">
      <c r="A37" t="s">
        <v>529</v>
      </c>
      <c r="B37" t="s">
        <v>671</v>
      </c>
      <c r="C37" s="56">
        <v>8.2023274082899666E-2</v>
      </c>
      <c r="D37" s="56" t="s">
        <v>651</v>
      </c>
      <c r="E37" s="56">
        <v>1.444978455079802E-2</v>
      </c>
      <c r="F37" s="56">
        <f t="shared" si="0"/>
        <v>1.7375211968473225</v>
      </c>
      <c r="G37" s="76">
        <v>165.26349083091543</v>
      </c>
      <c r="H37" s="76">
        <v>797.36627366744631</v>
      </c>
      <c r="I37" s="76">
        <v>1500.7583625443153</v>
      </c>
      <c r="J37" s="5">
        <v>21.414724831080402</v>
      </c>
      <c r="K37" s="76">
        <v>142.67603033642183</v>
      </c>
      <c r="L37" s="5">
        <v>3.344518612640675</v>
      </c>
      <c r="M37" s="75">
        <v>32.950790348560638</v>
      </c>
      <c r="N37" s="75">
        <v>8.9837072084532217</v>
      </c>
      <c r="O37" s="5" t="s">
        <v>651</v>
      </c>
      <c r="P37" s="5">
        <v>0.21872254346958087</v>
      </c>
      <c r="Q37" s="76">
        <v>729.60160278682554</v>
      </c>
      <c r="R37" s="5">
        <v>10.28109720146594</v>
      </c>
      <c r="S37" s="5">
        <v>4.6659412637427176</v>
      </c>
      <c r="T37" s="2">
        <v>27.683804198928559</v>
      </c>
      <c r="U37" s="2">
        <v>0.2109548739077054</v>
      </c>
      <c r="V37" s="2">
        <v>0.39076461029854026</v>
      </c>
      <c r="W37" s="2">
        <v>4.3227095141089932E-2</v>
      </c>
      <c r="X37" s="2">
        <v>0.16615390698242316</v>
      </c>
      <c r="Y37" s="2">
        <v>3.2805460203098963E-2</v>
      </c>
      <c r="Z37" s="2">
        <v>9.0684690529660057E-3</v>
      </c>
      <c r="AA37" s="2">
        <v>3.3494591251282152E-2</v>
      </c>
      <c r="AB37" s="2">
        <v>2.2391678435855367E-3</v>
      </c>
      <c r="AC37" s="2">
        <v>4.2736187673851005E-2</v>
      </c>
      <c r="AD37" s="2">
        <v>0.53871841773456042</v>
      </c>
      <c r="AE37" s="2">
        <v>1.4855693562949664E-2</v>
      </c>
      <c r="AF37" s="2">
        <v>6.8599049219502689E-2</v>
      </c>
      <c r="AG37" s="2">
        <v>1.7157804160317352E-2</v>
      </c>
      <c r="AH37" s="2">
        <v>0.13749301395936075</v>
      </c>
      <c r="AI37" s="2">
        <v>2.9252855856089062E-2</v>
      </c>
      <c r="AJ37" s="2">
        <v>6.4818091263301347E-2</v>
      </c>
      <c r="AK37" s="2">
        <v>0.52985816691436916</v>
      </c>
      <c r="AL37" s="2">
        <v>0.41350636144363423</v>
      </c>
      <c r="AM37" s="2" t="s">
        <v>651</v>
      </c>
    </row>
    <row r="38" spans="1:39">
      <c r="A38" t="s">
        <v>530</v>
      </c>
      <c r="B38" t="s">
        <v>671</v>
      </c>
      <c r="C38" s="56">
        <v>1.2098285792623893</v>
      </c>
      <c r="D38" s="56">
        <v>0.10141429453981783</v>
      </c>
      <c r="E38" s="56">
        <v>0.78417078486701586</v>
      </c>
      <c r="F38" s="56">
        <f t="shared" si="0"/>
        <v>4.0335290926676333</v>
      </c>
      <c r="G38" s="76">
        <v>4740.1067638479417</v>
      </c>
      <c r="H38" s="76">
        <v>10746.167213706973</v>
      </c>
      <c r="I38" s="76">
        <v>1695.1897985827782</v>
      </c>
      <c r="J38" s="5">
        <v>32.692986975099537</v>
      </c>
      <c r="K38" s="76">
        <v>729.85265707227506</v>
      </c>
      <c r="L38" s="5">
        <v>38.848944746865847</v>
      </c>
      <c r="M38" s="75">
        <v>23.67596315411242</v>
      </c>
      <c r="N38" s="75">
        <v>49.855199577844886</v>
      </c>
      <c r="O38" s="5">
        <v>1.0259218332211277</v>
      </c>
      <c r="P38" s="5">
        <v>6.7580940833145959</v>
      </c>
      <c r="Q38" s="76">
        <v>1508.4823331113223</v>
      </c>
      <c r="R38" s="5">
        <v>16.613154128940923</v>
      </c>
      <c r="S38" s="5">
        <v>4.8798886780824686</v>
      </c>
      <c r="T38" s="2">
        <v>23.911611831865432</v>
      </c>
      <c r="U38" s="2">
        <v>0.48329702093806021</v>
      </c>
      <c r="V38" s="2">
        <v>0.91680935714753031</v>
      </c>
      <c r="W38" s="2">
        <v>0.11815020441318215</v>
      </c>
      <c r="X38" s="2">
        <v>0.53162913868819739</v>
      </c>
      <c r="Y38" s="2">
        <v>0.12821401647339556</v>
      </c>
      <c r="Z38" s="2">
        <v>2.7736633463052246E-2</v>
      </c>
      <c r="AA38" s="2">
        <v>0.15219206666515053</v>
      </c>
      <c r="AB38" s="2">
        <v>1.5398286317565282E-2</v>
      </c>
      <c r="AC38" s="2">
        <v>0.19441446569060442</v>
      </c>
      <c r="AD38" s="2">
        <v>1.0424760455611737</v>
      </c>
      <c r="AE38" s="2">
        <v>3.9598270051666155E-2</v>
      </c>
      <c r="AF38" s="2">
        <v>0.13796833646432199</v>
      </c>
      <c r="AG38" s="2">
        <v>2.037168590877934E-2</v>
      </c>
      <c r="AH38" s="2">
        <v>0.19759604416731896</v>
      </c>
      <c r="AI38" s="2">
        <v>2.7677520717634602E-2</v>
      </c>
      <c r="AJ38" s="2" t="s">
        <v>651</v>
      </c>
      <c r="AK38" s="2">
        <v>0.18631491952513984</v>
      </c>
      <c r="AL38" s="2">
        <v>0.13481537906505561</v>
      </c>
      <c r="AM38" s="2">
        <v>1.0259218332211277</v>
      </c>
    </row>
    <row r="39" spans="1:39">
      <c r="A39" t="s">
        <v>531</v>
      </c>
      <c r="B39" t="s">
        <v>671</v>
      </c>
      <c r="C39" s="56">
        <v>7.4638479604109284E-2</v>
      </c>
      <c r="D39" s="56">
        <v>1.130844040915016</v>
      </c>
      <c r="E39" s="56">
        <v>0</v>
      </c>
      <c r="F39" s="56">
        <f t="shared" si="0"/>
        <v>2.321352340816786</v>
      </c>
      <c r="G39" s="76">
        <v>924.71330197069358</v>
      </c>
      <c r="H39" s="76">
        <v>417.16562837626617</v>
      </c>
      <c r="I39" s="76">
        <v>1018.781860761988</v>
      </c>
      <c r="J39" s="5">
        <v>1.516084679783182</v>
      </c>
      <c r="K39" s="76">
        <v>1048.5390752459195</v>
      </c>
      <c r="L39" s="5">
        <v>17.256524330990686</v>
      </c>
      <c r="M39" s="5" t="s">
        <v>651</v>
      </c>
      <c r="N39" s="75">
        <v>135.9278978272113</v>
      </c>
      <c r="O39" s="5" t="s">
        <v>651</v>
      </c>
      <c r="P39" s="5" t="s">
        <v>651</v>
      </c>
      <c r="Q39" s="76">
        <v>990.90874288999203</v>
      </c>
      <c r="R39" s="5" t="s">
        <v>651</v>
      </c>
      <c r="S39" s="5" t="s">
        <v>651</v>
      </c>
      <c r="T39" s="2" t="s">
        <v>651</v>
      </c>
      <c r="U39" s="2">
        <v>0.29791806545175165</v>
      </c>
      <c r="V39" s="2">
        <v>0.5548060079646937</v>
      </c>
      <c r="W39" s="2">
        <v>5.0742420238297184E-2</v>
      </c>
      <c r="X39" s="2">
        <v>0.3286740068387754</v>
      </c>
      <c r="Y39" s="2">
        <v>2.6776282230256496E-2</v>
      </c>
      <c r="Z39" s="2">
        <v>1.4304631392336049E-2</v>
      </c>
      <c r="AA39" s="2">
        <v>9.6482791082358493E-2</v>
      </c>
      <c r="AB39" s="2" t="s">
        <v>651</v>
      </c>
      <c r="AC39" s="2">
        <v>5.5703316589872189E-2</v>
      </c>
      <c r="AD39" s="2">
        <v>0.70552988698618546</v>
      </c>
      <c r="AE39" s="2" t="s">
        <v>651</v>
      </c>
      <c r="AF39" s="2">
        <v>7.3087361079817337E-2</v>
      </c>
      <c r="AG39" s="2">
        <v>1.5843957911177625E-2</v>
      </c>
      <c r="AH39" s="2">
        <v>0.10148361305126452</v>
      </c>
      <c r="AI39" s="2" t="s">
        <v>651</v>
      </c>
      <c r="AJ39" s="2" t="s">
        <v>651</v>
      </c>
      <c r="AK39" s="2">
        <v>0.11982929898519801</v>
      </c>
      <c r="AL39" s="2" t="s">
        <v>651</v>
      </c>
      <c r="AM39" s="2" t="s">
        <v>651</v>
      </c>
    </row>
    <row r="40" spans="1:39">
      <c r="A40" t="s">
        <v>532</v>
      </c>
      <c r="B40" t="s">
        <v>671</v>
      </c>
      <c r="C40" s="56">
        <v>2.7540925989548724</v>
      </c>
      <c r="D40" s="56">
        <v>0.10552903717316862</v>
      </c>
      <c r="E40" s="56">
        <v>4.7544145509621822</v>
      </c>
      <c r="F40" s="56">
        <f t="shared" si="0"/>
        <v>162.58592434651015</v>
      </c>
      <c r="G40" s="76">
        <v>2266.0268601930361</v>
      </c>
      <c r="H40" s="76">
        <v>27227.518372045139</v>
      </c>
      <c r="I40" s="76">
        <v>795.084027459509</v>
      </c>
      <c r="J40" s="5">
        <v>14.610157868206453</v>
      </c>
      <c r="K40" s="76">
        <v>1052.7368534414409</v>
      </c>
      <c r="L40" s="5">
        <v>2.3155503495355316</v>
      </c>
      <c r="M40" s="75">
        <v>3.4094289541683316</v>
      </c>
      <c r="N40" s="75">
        <v>7.1596294827405904</v>
      </c>
      <c r="O40" s="5">
        <v>0.77343309413875894</v>
      </c>
      <c r="P40" s="5">
        <v>2.0720971102244725</v>
      </c>
      <c r="Q40" s="76">
        <v>966.29227878179086</v>
      </c>
      <c r="R40" s="5">
        <v>26.65122882489559</v>
      </c>
      <c r="S40" s="5">
        <v>6.3292935776082269</v>
      </c>
      <c r="T40" s="2">
        <v>7.9922376807514537</v>
      </c>
      <c r="U40" s="2">
        <v>40.973306189168447</v>
      </c>
      <c r="V40" s="2">
        <v>73.274221648622259</v>
      </c>
      <c r="W40" s="2">
        <v>7.1987516749064993</v>
      </c>
      <c r="X40" s="2">
        <v>23.684890037556226</v>
      </c>
      <c r="Y40" s="2">
        <v>2.7739355061376227</v>
      </c>
      <c r="Z40" s="2">
        <v>1.2659589878151363</v>
      </c>
      <c r="AA40" s="2">
        <v>2.175340526483668</v>
      </c>
      <c r="AB40" s="2">
        <v>0.22745998765452999</v>
      </c>
      <c r="AC40" s="2">
        <v>1.3063351683799453</v>
      </c>
      <c r="AD40" s="2">
        <v>7.4089057338525901</v>
      </c>
      <c r="AE40" s="2">
        <v>0.26651554292398999</v>
      </c>
      <c r="AF40" s="2">
        <v>0.81917511537909082</v>
      </c>
      <c r="AG40" s="2">
        <v>0.11827523472357544</v>
      </c>
      <c r="AH40" s="2">
        <v>0.93399802895563178</v>
      </c>
      <c r="AI40" s="2">
        <v>0.15885496395094362</v>
      </c>
      <c r="AJ40" s="2">
        <v>0.15783418451447273</v>
      </c>
      <c r="AK40" s="2">
        <v>0.48031872233476358</v>
      </c>
      <c r="AL40" s="2">
        <v>3.864802211853259</v>
      </c>
      <c r="AM40" s="2">
        <v>0.77343309413875894</v>
      </c>
    </row>
    <row r="41" spans="1:39">
      <c r="A41" t="s">
        <v>19</v>
      </c>
      <c r="B41" t="s">
        <v>671</v>
      </c>
      <c r="C41" s="56">
        <v>0.24274902840919493</v>
      </c>
      <c r="D41" s="56">
        <v>7.368515829483345E-2</v>
      </c>
      <c r="E41" s="56">
        <v>8.011550473964886E-2</v>
      </c>
      <c r="F41" s="56">
        <f t="shared" si="0"/>
        <v>2.3389475311951764</v>
      </c>
      <c r="G41" s="76">
        <v>7877.9090005127164</v>
      </c>
      <c r="H41" s="76">
        <v>2169.2882292350705</v>
      </c>
      <c r="I41" s="76">
        <v>1182.5780007373032</v>
      </c>
      <c r="J41" s="5">
        <v>2.9667697935278037</v>
      </c>
      <c r="K41" s="76">
        <v>1034.0676310554738</v>
      </c>
      <c r="L41" s="5">
        <v>66.174844061462949</v>
      </c>
      <c r="M41" s="75">
        <v>24.875627247997098</v>
      </c>
      <c r="N41" s="75">
        <v>77.79389452329238</v>
      </c>
      <c r="O41" s="5">
        <v>3.4565331982451597</v>
      </c>
      <c r="P41" s="5">
        <v>0.54617818128852813</v>
      </c>
      <c r="Q41" s="76">
        <v>562.07276518342132</v>
      </c>
      <c r="R41" s="5">
        <v>10.434643409399833</v>
      </c>
      <c r="S41" s="5">
        <v>5.3900673678869158</v>
      </c>
      <c r="T41" s="2">
        <v>1.6438630448197498</v>
      </c>
      <c r="U41" s="2">
        <v>0.59803619224255011</v>
      </c>
      <c r="V41" s="2">
        <v>0.6160528352532777</v>
      </c>
      <c r="W41" s="2">
        <v>6.7581205204285705E-2</v>
      </c>
      <c r="X41" s="2">
        <v>0.24175408029429907</v>
      </c>
      <c r="Y41" s="2">
        <v>6.081263299475935E-2</v>
      </c>
      <c r="Z41" s="2">
        <v>7.2377770458144199E-3</v>
      </c>
      <c r="AA41" s="2">
        <v>5.6895085339590451E-2</v>
      </c>
      <c r="AB41" s="2" t="s">
        <v>651</v>
      </c>
      <c r="AC41" s="2">
        <v>7.2197923619016363E-2</v>
      </c>
      <c r="AD41" s="2">
        <v>0.43174346864369828</v>
      </c>
      <c r="AE41" s="2">
        <v>1.534544255324142E-2</v>
      </c>
      <c r="AF41" s="2">
        <v>5.9120493653250998E-2</v>
      </c>
      <c r="AG41" s="2">
        <v>1.0649446418696093E-2</v>
      </c>
      <c r="AH41" s="2">
        <v>9.3306795524048733E-2</v>
      </c>
      <c r="AI41" s="2">
        <v>8.2141524086475296E-3</v>
      </c>
      <c r="AJ41" s="2">
        <v>0.10700802055926302</v>
      </c>
      <c r="AK41" s="2">
        <v>0.35118331975904876</v>
      </c>
      <c r="AL41" s="2">
        <v>0.16149520835618592</v>
      </c>
      <c r="AM41" s="2">
        <v>3.4565331982451597</v>
      </c>
    </row>
    <row r="42" spans="1:39">
      <c r="A42" t="s">
        <v>534</v>
      </c>
      <c r="B42" t="s">
        <v>671</v>
      </c>
      <c r="C42" s="56">
        <v>8.7829560567943527E-2</v>
      </c>
      <c r="D42" s="56">
        <v>6.3363200225672531E-2</v>
      </c>
      <c r="E42" s="56">
        <v>0</v>
      </c>
      <c r="F42" s="56">
        <f t="shared" si="0"/>
        <v>0.26937682863308632</v>
      </c>
      <c r="G42" s="76">
        <v>83.71839275816636</v>
      </c>
      <c r="H42" s="76">
        <v>759.85447890299997</v>
      </c>
      <c r="I42" s="76">
        <v>218.36457178954072</v>
      </c>
      <c r="J42" s="5" t="s">
        <v>651</v>
      </c>
      <c r="K42" s="76">
        <v>163.04244828302066</v>
      </c>
      <c r="L42" s="5">
        <v>2.1889073363085463</v>
      </c>
      <c r="M42" s="75">
        <v>1.1460175326854261</v>
      </c>
      <c r="N42" s="5" t="s">
        <v>651</v>
      </c>
      <c r="O42" s="5">
        <v>1.9598074460717159</v>
      </c>
      <c r="P42" s="5">
        <v>0.27143953500834167</v>
      </c>
      <c r="Q42" s="76">
        <v>51.665524995301546</v>
      </c>
      <c r="R42" s="5">
        <v>8.6141300455437353</v>
      </c>
      <c r="S42" s="5">
        <v>6.2709281061675934</v>
      </c>
      <c r="T42" s="2" t="s">
        <v>651</v>
      </c>
      <c r="U42" s="2">
        <v>3.6427175739302473E-2</v>
      </c>
      <c r="V42" s="2">
        <v>2.2397039051177903E-2</v>
      </c>
      <c r="W42" s="2">
        <v>9.1656829266780256E-3</v>
      </c>
      <c r="X42" s="2">
        <v>2.7683593622064663E-2</v>
      </c>
      <c r="Y42" s="2">
        <v>1.135666952006858E-2</v>
      </c>
      <c r="Z42" s="2">
        <v>6.6317607705824392E-4</v>
      </c>
      <c r="AA42" s="2">
        <v>1.0218349258843179E-2</v>
      </c>
      <c r="AB42" s="2" t="s">
        <v>651</v>
      </c>
      <c r="AC42" s="2">
        <v>1.3500310295239846E-2</v>
      </c>
      <c r="AD42" s="2">
        <v>0.10528323564952315</v>
      </c>
      <c r="AE42" s="2">
        <v>2.1583813167155067E-3</v>
      </c>
      <c r="AF42" s="2">
        <v>1.2984197324074166E-2</v>
      </c>
      <c r="AG42" s="2" t="s">
        <v>651</v>
      </c>
      <c r="AH42" s="2">
        <v>1.7539017852340584E-2</v>
      </c>
      <c r="AI42" s="2" t="s">
        <v>651</v>
      </c>
      <c r="AJ42" s="2" t="s">
        <v>651</v>
      </c>
      <c r="AK42" s="2">
        <v>7.809468197943302E-2</v>
      </c>
      <c r="AL42" s="2">
        <v>0.58265921772529938</v>
      </c>
      <c r="AM42" s="2">
        <v>1.9598074460717159</v>
      </c>
    </row>
    <row r="43" spans="1:39">
      <c r="A43" t="s">
        <v>536</v>
      </c>
      <c r="B43" t="s">
        <v>671</v>
      </c>
      <c r="C43" s="56">
        <v>0.33049671463457647</v>
      </c>
      <c r="D43" s="56">
        <v>0.13531786309281349</v>
      </c>
      <c r="E43" s="56">
        <v>0</v>
      </c>
      <c r="F43" s="56">
        <f t="shared" si="0"/>
        <v>5.0607758150069939</v>
      </c>
      <c r="G43" s="76">
        <v>207.18903226647001</v>
      </c>
      <c r="H43" s="76">
        <v>2941.0177502711404</v>
      </c>
      <c r="I43" s="76">
        <v>816.09830493518496</v>
      </c>
      <c r="J43" s="5">
        <v>142.16840868512</v>
      </c>
      <c r="K43" s="76">
        <v>106.302656671858</v>
      </c>
      <c r="L43" s="5">
        <v>0.94286446679049496</v>
      </c>
      <c r="M43" s="75">
        <v>8.422968549822901</v>
      </c>
      <c r="N43" s="5" t="s">
        <v>651</v>
      </c>
      <c r="O43" s="5" t="s">
        <v>651</v>
      </c>
      <c r="P43" s="5">
        <v>0.81671268332975</v>
      </c>
      <c r="Q43" s="76">
        <v>646.99779544121009</v>
      </c>
      <c r="R43" s="5">
        <v>18.283189198058448</v>
      </c>
      <c r="S43" s="5">
        <v>3.0384880542177704</v>
      </c>
      <c r="T43" s="2">
        <v>198.526047150176</v>
      </c>
      <c r="U43" s="2">
        <v>7.2304173295886995E-2</v>
      </c>
      <c r="V43" s="2">
        <v>0.23244930950979703</v>
      </c>
      <c r="W43" s="2">
        <v>4.0455221035126651E-2</v>
      </c>
      <c r="X43" s="2">
        <v>0.2396679918917205</v>
      </c>
      <c r="Y43" s="2">
        <v>0.10091304338375851</v>
      </c>
      <c r="Z43" s="2">
        <v>5.5164836077231508E-2</v>
      </c>
      <c r="AA43" s="2">
        <v>0.15641971831002549</v>
      </c>
      <c r="AB43" s="2">
        <v>1.3948454021544598E-2</v>
      </c>
      <c r="AC43" s="2">
        <v>0.21399444358441849</v>
      </c>
      <c r="AD43" s="2">
        <v>2.3533972869265951</v>
      </c>
      <c r="AE43" s="2">
        <v>7.1361231971929992E-2</v>
      </c>
      <c r="AF43" s="2">
        <v>0.367272713197212</v>
      </c>
      <c r="AG43" s="2">
        <v>8.0285064721911492E-2</v>
      </c>
      <c r="AH43" s="2">
        <v>0.86958415180630988</v>
      </c>
      <c r="AI43" s="2">
        <v>0.19355817527352551</v>
      </c>
      <c r="AJ43" s="2" t="s">
        <v>651</v>
      </c>
      <c r="AK43" s="2">
        <v>1.52731841365612</v>
      </c>
      <c r="AL43" s="2">
        <v>1.5400816479077801</v>
      </c>
      <c r="AM43" s="2" t="s">
        <v>651</v>
      </c>
    </row>
    <row r="44" spans="1:39">
      <c r="A44" t="s">
        <v>541</v>
      </c>
      <c r="B44" t="s">
        <v>671</v>
      </c>
      <c r="C44" s="56">
        <v>0.41474725726294992</v>
      </c>
      <c r="D44" s="56">
        <v>9.4509105226093806E-2</v>
      </c>
      <c r="E44" s="56">
        <v>0.11653892134274622</v>
      </c>
      <c r="F44" s="56">
        <f t="shared" si="0"/>
        <v>2.454934938454238</v>
      </c>
      <c r="G44" s="76">
        <v>2933.6696831078075</v>
      </c>
      <c r="H44" s="76">
        <v>3684.4300358763312</v>
      </c>
      <c r="I44" s="76">
        <v>1514.8479826601586</v>
      </c>
      <c r="J44" s="5">
        <v>3.479450754944899</v>
      </c>
      <c r="K44" s="76">
        <v>1799.0853585393509</v>
      </c>
      <c r="L44" s="5">
        <v>30.000938956339958</v>
      </c>
      <c r="M44" s="75">
        <v>24.658556170334698</v>
      </c>
      <c r="N44" s="75">
        <v>91.474282125409061</v>
      </c>
      <c r="O44" s="5">
        <v>2.9088498349912522</v>
      </c>
      <c r="P44" s="5">
        <v>1.9215830586567937</v>
      </c>
      <c r="Q44" s="76">
        <v>1312.3447131854596</v>
      </c>
      <c r="R44" s="5">
        <v>14.182302769980167</v>
      </c>
      <c r="S44" s="5">
        <v>5.2171355648328266</v>
      </c>
      <c r="T44" s="2" t="s">
        <v>651</v>
      </c>
      <c r="U44" s="2">
        <v>0.63341889887939173</v>
      </c>
      <c r="V44" s="2">
        <v>0.62194875963017748</v>
      </c>
      <c r="W44" s="2">
        <v>6.8403957580989869E-2</v>
      </c>
      <c r="X44" s="2">
        <v>0.25101692295713945</v>
      </c>
      <c r="Y44" s="2">
        <v>5.3051777828396707E-2</v>
      </c>
      <c r="Z44" s="2">
        <v>1.215265878656711E-2</v>
      </c>
      <c r="AA44" s="2">
        <v>6.0673482106017744E-2</v>
      </c>
      <c r="AB44" s="2">
        <v>2.3205212147485205E-3</v>
      </c>
      <c r="AC44" s="2">
        <v>7.8252639207253172E-2</v>
      </c>
      <c r="AD44" s="2">
        <v>0.47035969747504758</v>
      </c>
      <c r="AE44" s="2">
        <v>1.742236295027437E-2</v>
      </c>
      <c r="AF44" s="2">
        <v>6.5529022418612484E-2</v>
      </c>
      <c r="AG44" s="2">
        <v>1.2098974513106656E-2</v>
      </c>
      <c r="AH44" s="2">
        <v>9.8845992997729101E-2</v>
      </c>
      <c r="AI44" s="2">
        <v>9.4392699087858054E-3</v>
      </c>
      <c r="AJ44" s="2" t="s">
        <v>651</v>
      </c>
      <c r="AK44" s="2">
        <v>0.25170954467610962</v>
      </c>
      <c r="AL44" s="2">
        <v>0.25050207336620095</v>
      </c>
      <c r="AM44" s="2">
        <v>2.9088498349912522</v>
      </c>
    </row>
    <row r="45" spans="1:39">
      <c r="F45" s="57"/>
    </row>
    <row r="46" spans="1:39">
      <c r="C46" s="56"/>
      <c r="D46" s="56"/>
      <c r="E46" s="56"/>
      <c r="F46" s="56"/>
      <c r="G46" s="76"/>
      <c r="H46" s="76"/>
      <c r="I46" s="76"/>
      <c r="J46" s="5"/>
      <c r="K46" s="76"/>
      <c r="L46" s="5"/>
      <c r="M46" s="75"/>
      <c r="N46" s="75"/>
      <c r="O46" s="5"/>
      <c r="P46" s="5"/>
      <c r="Q46" s="76"/>
      <c r="R46" s="5"/>
      <c r="S46" s="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</sheetData>
  <sortState xmlns:xlrd2="http://schemas.microsoft.com/office/spreadsheetml/2017/richdata2" ref="A3:AM46">
    <sortCondition ref="B3:B4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0aac87-0d98-49ad-b5ec-1f783f119a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A2BC6ED660244B65A53B596B482FE" ma:contentTypeVersion="18" ma:contentTypeDescription="Create a new document." ma:contentTypeScope="" ma:versionID="c3512945d304fe08ffcb5ebb4381731b">
  <xsd:schema xmlns:xsd="http://www.w3.org/2001/XMLSchema" xmlns:xs="http://www.w3.org/2001/XMLSchema" xmlns:p="http://schemas.microsoft.com/office/2006/metadata/properties" xmlns:ns3="b80aac87-0d98-49ad-b5ec-1f783f119aeb" xmlns:ns4="6a3b66f3-109f-4a6f-899b-9ddb114a8c36" targetNamespace="http://schemas.microsoft.com/office/2006/metadata/properties" ma:root="true" ma:fieldsID="e0551a9d01598a8f62220a0c2ec3d05f" ns3:_="" ns4:_="">
    <xsd:import namespace="b80aac87-0d98-49ad-b5ec-1f783f119aeb"/>
    <xsd:import namespace="6a3b66f3-109f-4a6f-899b-9ddb114a8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aac87-0d98-49ad-b5ec-1f783f119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b66f3-109f-4a6f-899b-9ddb114a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55B6D-E232-4F20-8F93-20C3F16692BA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b80aac87-0d98-49ad-b5ec-1f783f119aeb"/>
    <ds:schemaRef ds:uri="6a3b66f3-109f-4a6f-899b-9ddb114a8c3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0625BB-8F84-4456-A50F-9CC22218F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aac87-0d98-49ad-b5ec-1f783f119aeb"/>
    <ds:schemaRef ds:uri="6a3b66f3-109f-4a6f-899b-9ddb114a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94225C-9318-49CA-8106-7F29FD1F45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descriptions</vt:lpstr>
      <vt:lpstr>Electron Microprobe</vt:lpstr>
      <vt:lpstr>LA-ICPMS</vt:lpstr>
      <vt:lpstr>LA-ICPMS GSD</vt:lpstr>
      <vt:lpstr>Solution ICPMS</vt:lpstr>
    </vt:vector>
  </TitlesOfParts>
  <Manager/>
  <Company>University of Brighton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Smith</dc:creator>
  <cp:keywords/>
  <dc:description/>
  <cp:lastModifiedBy>Martin Smith</cp:lastModifiedBy>
  <cp:revision/>
  <dcterms:created xsi:type="dcterms:W3CDTF">2024-02-02T11:10:24Z</dcterms:created>
  <dcterms:modified xsi:type="dcterms:W3CDTF">2024-10-18T14:44:09Z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0x010100943A2BC6ED660244B65A53B596B482FE</vt:lpwstr>
  </property>
</Properties>
</file>